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<sst xmlns="http://schemas.openxmlformats.org/spreadsheetml/2006/main" count="666" uniqueCount="163">
  <si>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</si>
  <si>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</si>
  <si>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</si>
  <si>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</si>
  <si>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</si>
  <si>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</si>
  <si>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</si>
  <si>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</si>
  <si>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</si>
  <si>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</si>
  <si>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Хлеб пшеничный</t>
  </si>
  <si>
    <t>Обед</t>
  </si>
  <si>
    <t>Завтрак</t>
  </si>
  <si>
    <t xml:space="preserve">Завтрак </t>
  </si>
  <si>
    <t>Итого</t>
  </si>
  <si>
    <t>Всего</t>
  </si>
  <si>
    <t>Компот из сухофруктов</t>
  </si>
  <si>
    <t>Щи из свежей капусты с картофелем со сметаной</t>
  </si>
  <si>
    <t>Чай с сахаром и лимоном</t>
  </si>
  <si>
    <t xml:space="preserve">Чай с сахаром </t>
  </si>
  <si>
    <t xml:space="preserve">Хлеб пшеничный </t>
  </si>
  <si>
    <t>100</t>
  </si>
  <si>
    <t>Согласовано:</t>
  </si>
  <si>
    <t xml:space="preserve">    Меню составлено на основании:</t>
  </si>
  <si>
    <t>______________________</t>
  </si>
  <si>
    <t xml:space="preserve">___________________ </t>
  </si>
  <si>
    <t>№ рец. по сбор</t>
  </si>
  <si>
    <t>Хлеб ржано-пшеничный</t>
  </si>
  <si>
    <t>Компот из свежих плодов</t>
  </si>
  <si>
    <t>Суп картофельный с бобовыми (горох)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</si>
  <si>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</si>
  <si>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</si>
  <si>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</si>
  <si>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</si>
  <si>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       под редакцией член-корр. РАН, д.м.н., профессора В.Р. Кучмы - М.: Издатель Научный центр здоровья детей, 2016. - 560 с.</t>
  </si>
  <si>
    <t>1день</t>
  </si>
  <si>
    <t>2 день</t>
  </si>
  <si>
    <t>ИТОГО ПО ПРИМЕРНОМУ МЕНЮ</t>
  </si>
  <si>
    <t xml:space="preserve">ИТОГО </t>
  </si>
  <si>
    <t>ЗАВТРАК</t>
  </si>
  <si>
    <t>ОБЕД</t>
  </si>
  <si>
    <t>Итого за весь период</t>
  </si>
  <si>
    <t xml:space="preserve">            </t>
  </si>
  <si>
    <t>3 день</t>
  </si>
  <si>
    <t>4 день</t>
  </si>
  <si>
    <t>5 день</t>
  </si>
  <si>
    <t>Выход в гр</t>
  </si>
  <si>
    <t xml:space="preserve">                                                         </t>
  </si>
  <si>
    <t>ИТОГО                        завтрак и обед</t>
  </si>
  <si>
    <t>Рагу  с птицей</t>
  </si>
  <si>
    <t>Суп картофельный с макаронными изделиями</t>
  </si>
  <si>
    <t>132\2004 Л</t>
  </si>
  <si>
    <t>342\2011 М</t>
  </si>
  <si>
    <t>489\2004 Л</t>
  </si>
  <si>
    <t>103\2011  М</t>
  </si>
  <si>
    <t>139\2004 Л</t>
  </si>
  <si>
    <t>686\2004  Л</t>
  </si>
  <si>
    <t>Норма по СанПиНу   ± 5%</t>
  </si>
  <si>
    <t>Рыба тушеная с овощами</t>
  </si>
  <si>
    <t>Среднее значение за период</t>
  </si>
  <si>
    <t xml:space="preserve">для детских оздоровительных лагерей с дневным пребыванием </t>
  </si>
  <si>
    <t>Перспективное меню</t>
  </si>
  <si>
    <t>701\2010 М</t>
  </si>
  <si>
    <t>182\2017 М</t>
  </si>
  <si>
    <t>338\2017 М</t>
  </si>
  <si>
    <t>Сыр порционно</t>
  </si>
  <si>
    <t>182\2017М</t>
  </si>
  <si>
    <t>Каша овсяная молочная жидкая с сахаром и маслом</t>
  </si>
  <si>
    <t>Масло порционно</t>
  </si>
  <si>
    <t>181\2017 М</t>
  </si>
  <si>
    <t>Каша манная молочная с сахаром и маслом</t>
  </si>
  <si>
    <t>702\2010 М</t>
  </si>
  <si>
    <t>33\2011 М</t>
  </si>
  <si>
    <t>Свекла отварная с растительным маслом</t>
  </si>
  <si>
    <t>493\2004Л</t>
  </si>
  <si>
    <t>Птица тушеная в сметанном соусе</t>
  </si>
  <si>
    <t>ТТК стр 610 сб. р .Лапшина 2004</t>
  </si>
  <si>
    <t>Зеленый горошек консервированный</t>
  </si>
  <si>
    <t>247\2011 М</t>
  </si>
  <si>
    <t>492\2004</t>
  </si>
  <si>
    <t>Плов с мясом кур</t>
  </si>
  <si>
    <t>Утвержено:</t>
  </si>
  <si>
    <t>Директор ООО "Питание"</t>
  </si>
  <si>
    <t xml:space="preserve">                    ___________/ Кортоножко Е.Ю.</t>
  </si>
  <si>
    <t>Директор МКОУ</t>
  </si>
  <si>
    <t>Яблоки свежие</t>
  </si>
  <si>
    <t>701\2017 М</t>
  </si>
  <si>
    <t>88\2017 М</t>
  </si>
  <si>
    <t>Котлета мясная домашняя с соусом</t>
  </si>
  <si>
    <t>382\2017М</t>
  </si>
  <si>
    <t>Какао с молоком</t>
  </si>
  <si>
    <t>Норма обеда по СанПин  30%- 35%  ± 5%</t>
  </si>
  <si>
    <t>15\2017М</t>
  </si>
  <si>
    <t>378\2017М</t>
  </si>
  <si>
    <t>Чай с молоком</t>
  </si>
  <si>
    <t>14\2017М</t>
  </si>
  <si>
    <t>203\2017М</t>
  </si>
  <si>
    <t>271\331\2017М</t>
  </si>
  <si>
    <t>Макароны  отварные с маслом</t>
  </si>
  <si>
    <t>171\2017М</t>
  </si>
  <si>
    <t>699\2004Л</t>
  </si>
  <si>
    <t>Напиток лимонный</t>
  </si>
  <si>
    <t>71\2017М</t>
  </si>
  <si>
    <t>Огурец свежий</t>
  </si>
  <si>
    <t>Суп картофельный с крупой (пшено)</t>
  </si>
  <si>
    <t>101\2017М</t>
  </si>
  <si>
    <t>639\2017М</t>
  </si>
  <si>
    <t>Каша рисовая рассыпатая с маслом</t>
  </si>
  <si>
    <t>160\2017М</t>
  </si>
  <si>
    <t>Суп молочный сладкий с макаронными изделиями</t>
  </si>
  <si>
    <t>п.т</t>
  </si>
  <si>
    <t xml:space="preserve">Печенье </t>
  </si>
  <si>
    <t>6 день</t>
  </si>
  <si>
    <t>7 день</t>
  </si>
  <si>
    <t>8 день</t>
  </si>
  <si>
    <t>10 день</t>
  </si>
  <si>
    <t>9 день</t>
  </si>
  <si>
    <t xml:space="preserve">Рассольник  ленинградский (перловка) </t>
  </si>
  <si>
    <t>389\2017М</t>
  </si>
  <si>
    <t>Соки овощные, фруктовые и ягодные</t>
  </si>
  <si>
    <t>Суп овощной со сметаной</t>
  </si>
  <si>
    <t>135\2004Л</t>
  </si>
  <si>
    <t>297\331\2017М</t>
  </si>
  <si>
    <t>Фрикадельки куриные с соусом</t>
  </si>
  <si>
    <t>376\2017М</t>
  </si>
  <si>
    <t>Каша молочная жидкая пшенная с маслом и сахаром</t>
  </si>
  <si>
    <t>Каша ячневая молочная жидкая с сахаром и маслом</t>
  </si>
  <si>
    <t>Тефтели с соусом</t>
  </si>
  <si>
    <t>Каша рассыпчатая пшеничная</t>
  </si>
  <si>
    <t>423\2004Л</t>
  </si>
  <si>
    <t>23\2017М</t>
  </si>
  <si>
    <t>702\2017 М</t>
  </si>
  <si>
    <t xml:space="preserve">Хлеб ржано- пшеничный </t>
  </si>
  <si>
    <t>Нарезка овощная (огурец, помидор свежий)</t>
  </si>
  <si>
    <t>Каша пшенная с  маслом</t>
  </si>
  <si>
    <t>82\2017М</t>
  </si>
  <si>
    <t>Борщ с капустой и картофелем со сметаной</t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</si>
  <si>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</si>
  <si>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</t>
    </r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</si>
  <si>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</si>
  <si>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</si>
  <si>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</si>
  <si>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</si>
  <si>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</si>
  <si>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</t>
    </r>
  </si>
  <si>
    <r>
      <t xml:space="preserve">                   дневное меню для обеспечения двухразовым питанием   возрастной группы</t>
    </r>
    <r>
      <rPr>
        <b/>
        <sz val="14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</si>
  <si>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rPr>
        <sz val="10"/>
        <color indexed="10"/>
        <rFont val="Times New Roman"/>
        <family val="1"/>
      </rPr>
      <t xml:space="preserve">Норма завтрака по СанПин  20%- 25%  </t>
    </r>
    <r>
      <rPr>
        <sz val="10"/>
        <color indexed="10"/>
        <rFont val="Calibri"/>
        <family val="2"/>
      </rPr>
      <t>±</t>
    </r>
    <r>
      <rPr>
        <sz val="10"/>
        <color indexed="10"/>
        <rFont val="Times New Roman"/>
        <family val="1"/>
      </rPr>
      <t xml:space="preserve"> 5%</t>
    </r>
  </si>
  <si>
    <t>18-22,5</t>
  </si>
  <si>
    <t>18-23</t>
  </si>
  <si>
    <t>76,6-95,75</t>
  </si>
  <si>
    <t>544-680</t>
  </si>
  <si>
    <t>27-31,5</t>
  </si>
  <si>
    <t>27-32,2</t>
  </si>
  <si>
    <t>114,9-134,05</t>
  </si>
  <si>
    <t>816-952</t>
  </si>
  <si>
    <t>1360-1632</t>
  </si>
  <si>
    <t>191,5-229,8</t>
  </si>
  <si>
    <t>45-55,2</t>
  </si>
  <si>
    <t>45-54</t>
  </si>
  <si>
    <t>Круассан</t>
  </si>
  <si>
    <t>45</t>
  </si>
  <si>
    <t>Вафли "Хрустус"</t>
  </si>
  <si>
    <t>Печенье "Чоко-Пай"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</si>
</sst>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;[Red]0.00"/>
    <numFmt numFmtId="183" formatCode="#,##0.0;\-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17" borderId="0" applyNumberFormat="0" applyBorder="0" applyAlignment="0" applyProtection="0"/>
    <xf numFmtId="0" fontId="46" fillId="27" borderId="0" applyNumberFormat="0" applyBorder="0" applyAlignment="0" applyProtection="0"/>
    <xf numFmtId="0" fontId="3" fillId="19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46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3" fillId="39" borderId="0" applyNumberFormat="0" applyBorder="0" applyAlignment="0" applyProtection="0"/>
    <xf numFmtId="0" fontId="46" fillId="40" borderId="0" applyNumberFormat="0" applyBorder="0" applyAlignment="0" applyProtection="0"/>
    <xf numFmtId="0" fontId="3" fillId="29" borderId="0" applyNumberFormat="0" applyBorder="0" applyAlignment="0" applyProtection="0"/>
    <xf numFmtId="0" fontId="46" fillId="41" borderId="0" applyNumberFormat="0" applyBorder="0" applyAlignment="0" applyProtection="0"/>
    <xf numFmtId="0" fontId="3" fillId="3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4" borderId="1" applyNumberFormat="0" applyAlignment="0" applyProtection="0"/>
    <xf numFmtId="0" fontId="4" fillId="13" borderId="2" applyNumberFormat="0" applyAlignment="0" applyProtection="0"/>
    <xf numFmtId="0" fontId="48" fillId="45" borderId="3" applyNumberFormat="0" applyAlignment="0" applyProtection="0"/>
    <xf numFmtId="0" fontId="5" fillId="46" borderId="4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7" fillId="0" borderId="6" applyNumberFormat="0" applyFill="0" applyAlignment="0" applyProtection="0"/>
    <xf numFmtId="0" fontId="52" fillId="0" borderId="7" applyNumberFormat="0" applyFill="0" applyAlignment="0" applyProtection="0"/>
    <xf numFmtId="0" fontId="8" fillId="0" borderId="8" applyNumberFormat="0" applyFill="0" applyAlignment="0" applyProtection="0"/>
    <xf numFmtId="0" fontId="53" fillId="0" borderId="9" applyNumberFormat="0" applyFill="0" applyAlignment="0" applyProtection="0"/>
    <xf numFmtId="0" fontId="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0" fillId="0" borderId="12" applyNumberFormat="0" applyFill="0" applyAlignment="0" applyProtection="0"/>
    <xf numFmtId="0" fontId="55" fillId="47" borderId="13" applyNumberFormat="0" applyAlignment="0" applyProtection="0"/>
    <xf numFmtId="0" fontId="11" fillId="48" borderId="14" applyNumberFormat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14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61" fillId="0" borderId="17" applyNumberFormat="0" applyFill="0" applyAlignment="0" applyProtection="0"/>
    <xf numFmtId="0" fontId="16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54" borderId="0" applyNumberFormat="0" applyBorder="0" applyAlignment="0" applyProtection="0"/>
    <xf numFmtId="0" fontId="18" fillId="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88" applyFont="1" applyFill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64" fillId="0" borderId="0" xfId="0" applyFont="1" applyAlignment="1">
      <alignment/>
    </xf>
    <xf numFmtId="0" fontId="22" fillId="0" borderId="0" xfId="88" applyFont="1" applyBorder="1">
      <alignment/>
      <protection/>
    </xf>
    <xf numFmtId="0" fontId="21" fillId="0" borderId="0" xfId="88" applyFont="1" applyBorder="1">
      <alignment/>
      <protection/>
    </xf>
    <xf numFmtId="0" fontId="23" fillId="55" borderId="19" xfId="88" applyFont="1" applyFill="1" applyBorder="1">
      <alignment/>
      <protection/>
    </xf>
    <xf numFmtId="0" fontId="22" fillId="0" borderId="0" xfId="88" applyFont="1" applyBorder="1" applyAlignment="1">
      <alignment horizontal="center"/>
      <protection/>
    </xf>
    <xf numFmtId="0" fontId="22" fillId="55" borderId="0" xfId="88" applyFont="1" applyFill="1" applyBorder="1" applyAlignment="1">
      <alignment horizontal="center"/>
      <protection/>
    </xf>
    <xf numFmtId="49" fontId="22" fillId="0" borderId="0" xfId="88" applyNumberFormat="1" applyFont="1" applyBorder="1" applyAlignment="1">
      <alignment horizontal="center"/>
      <protection/>
    </xf>
    <xf numFmtId="0" fontId="25" fillId="0" borderId="0" xfId="88" applyFont="1" applyBorder="1" applyAlignment="1">
      <alignment horizontal="center"/>
      <protection/>
    </xf>
    <xf numFmtId="0" fontId="22" fillId="0" borderId="20" xfId="88" applyFont="1" applyBorder="1" applyAlignment="1">
      <alignment horizontal="center"/>
      <protection/>
    </xf>
    <xf numFmtId="0" fontId="22" fillId="0" borderId="21" xfId="88" applyFont="1" applyBorder="1" applyAlignment="1">
      <alignment horizontal="center"/>
      <protection/>
    </xf>
    <xf numFmtId="0" fontId="22" fillId="0" borderId="22" xfId="88" applyFont="1" applyBorder="1" applyAlignment="1">
      <alignment horizontal="center"/>
      <protection/>
    </xf>
    <xf numFmtId="0" fontId="22" fillId="0" borderId="23" xfId="88" applyFont="1" applyBorder="1" applyAlignment="1">
      <alignment horizontal="center"/>
      <protection/>
    </xf>
    <xf numFmtId="0" fontId="22" fillId="0" borderId="24" xfId="88" applyFont="1" applyBorder="1" applyAlignment="1">
      <alignment horizontal="center"/>
      <protection/>
    </xf>
    <xf numFmtId="0" fontId="22" fillId="0" borderId="25" xfId="88" applyFont="1" applyBorder="1" applyAlignment="1">
      <alignment horizontal="center"/>
      <protection/>
    </xf>
    <xf numFmtId="0" fontId="24" fillId="0" borderId="0" xfId="88" applyFont="1">
      <alignment/>
      <protection/>
    </xf>
    <xf numFmtId="0" fontId="22" fillId="0" borderId="0" xfId="88" applyFont="1" applyAlignment="1">
      <alignment horizontal="center"/>
      <protection/>
    </xf>
    <xf numFmtId="0" fontId="24" fillId="0" borderId="0" xfId="88" applyFont="1" applyAlignment="1">
      <alignment horizontal="center"/>
      <protection/>
    </xf>
    <xf numFmtId="0" fontId="22" fillId="0" borderId="19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25" fillId="0" borderId="0" xfId="88" applyFont="1" applyBorder="1">
      <alignment/>
      <protection/>
    </xf>
    <xf numFmtId="0" fontId="23" fillId="55" borderId="19" xfId="88" applyFont="1" applyFill="1" applyBorder="1" applyAlignment="1">
      <alignment horizontal="right"/>
      <protection/>
    </xf>
    <xf numFmtId="0" fontId="23" fillId="55" borderId="19" xfId="88" applyFont="1" applyFill="1" applyBorder="1" applyAlignment="1">
      <alignment horizontal="center"/>
      <protection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56" borderId="19" xfId="0" applyFont="1" applyFill="1" applyBorder="1" applyAlignment="1">
      <alignment wrapText="1"/>
    </xf>
    <xf numFmtId="0" fontId="23" fillId="56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left" wrapText="1"/>
    </xf>
    <xf numFmtId="49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0" fontId="23" fillId="0" borderId="0" xfId="88" applyFont="1" applyBorder="1">
      <alignment/>
      <protection/>
    </xf>
    <xf numFmtId="0" fontId="23" fillId="0" borderId="0" xfId="88" applyFont="1" applyBorder="1" applyAlignment="1">
      <alignment horizontal="center"/>
      <protection/>
    </xf>
    <xf numFmtId="0" fontId="26" fillId="0" borderId="0" xfId="88" applyFont="1" applyBorder="1" applyAlignment="1">
      <alignment horizontal="center"/>
      <protection/>
    </xf>
    <xf numFmtId="173" fontId="23" fillId="0" borderId="19" xfId="0" applyNumberFormat="1" applyFont="1" applyFill="1" applyBorder="1" applyAlignment="1">
      <alignment wrapText="1"/>
    </xf>
    <xf numFmtId="0" fontId="23" fillId="55" borderId="19" xfId="88" applyFont="1" applyFill="1" applyBorder="1" applyAlignment="1">
      <alignment horizontal="left" vertical="distributed"/>
      <protection/>
    </xf>
    <xf numFmtId="0" fontId="23" fillId="55" borderId="19" xfId="88" applyFont="1" applyFill="1" applyBorder="1" applyAlignment="1">
      <alignment/>
      <protection/>
    </xf>
    <xf numFmtId="49" fontId="26" fillId="55" borderId="19" xfId="88" applyNumberFormat="1" applyFont="1" applyFill="1" applyBorder="1" applyAlignment="1">
      <alignment horizontal="center"/>
      <protection/>
    </xf>
    <xf numFmtId="174" fontId="26" fillId="55" borderId="19" xfId="88" applyNumberFormat="1" applyFont="1" applyFill="1" applyBorder="1" applyAlignment="1">
      <alignment horizontal="center"/>
      <protection/>
    </xf>
    <xf numFmtId="0" fontId="26" fillId="0" borderId="19" xfId="88" applyFont="1" applyBorder="1">
      <alignment/>
      <protection/>
    </xf>
    <xf numFmtId="0" fontId="23" fillId="0" borderId="19" xfId="88" applyFont="1" applyBorder="1" applyAlignment="1">
      <alignment horizontal="center"/>
      <protection/>
    </xf>
    <xf numFmtId="0" fontId="26" fillId="0" borderId="19" xfId="88" applyFont="1" applyBorder="1" applyAlignment="1">
      <alignment horizontal="center"/>
      <protection/>
    </xf>
    <xf numFmtId="0" fontId="26" fillId="0" borderId="0" xfId="88" applyFont="1" applyBorder="1">
      <alignment/>
      <protection/>
    </xf>
    <xf numFmtId="0" fontId="27" fillId="0" borderId="0" xfId="88" applyFont="1" applyBorder="1" applyAlignment="1">
      <alignment horizontal="center"/>
      <protection/>
    </xf>
    <xf numFmtId="0" fontId="27" fillId="0" borderId="0" xfId="88" applyFont="1" applyBorder="1">
      <alignment/>
      <protection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left" wrapText="1"/>
    </xf>
    <xf numFmtId="0" fontId="26" fillId="56" borderId="19" xfId="0" applyFont="1" applyFill="1" applyBorder="1" applyAlignment="1">
      <alignment horizontal="center" wrapText="1"/>
    </xf>
    <xf numFmtId="0" fontId="23" fillId="55" borderId="26" xfId="88" applyFont="1" applyFill="1" applyBorder="1">
      <alignment/>
      <protection/>
    </xf>
    <xf numFmtId="0" fontId="23" fillId="55" borderId="27" xfId="88" applyFont="1" applyFill="1" applyBorder="1" applyAlignment="1">
      <alignment horizontal="right"/>
      <protection/>
    </xf>
    <xf numFmtId="0" fontId="26" fillId="55" borderId="19" xfId="88" applyFont="1" applyFill="1" applyBorder="1" applyAlignment="1">
      <alignment horizontal="center"/>
      <protection/>
    </xf>
    <xf numFmtId="0" fontId="26" fillId="0" borderId="19" xfId="88" applyFont="1" applyBorder="1" applyAlignment="1">
      <alignment horizontal="left"/>
      <protection/>
    </xf>
    <xf numFmtId="0" fontId="23" fillId="55" borderId="24" xfId="88" applyFont="1" applyFill="1" applyBorder="1" applyAlignment="1">
      <alignment horizontal="right"/>
      <protection/>
    </xf>
    <xf numFmtId="0" fontId="23" fillId="0" borderId="19" xfId="88" applyFont="1" applyBorder="1">
      <alignment/>
      <protection/>
    </xf>
    <xf numFmtId="0" fontId="26" fillId="55" borderId="19" xfId="88" applyFont="1" applyFill="1" applyBorder="1">
      <alignment/>
      <protection/>
    </xf>
    <xf numFmtId="0" fontId="23" fillId="55" borderId="0" xfId="88" applyFont="1" applyFill="1" applyBorder="1" applyAlignment="1">
      <alignment horizontal="center"/>
      <protection/>
    </xf>
    <xf numFmtId="0" fontId="22" fillId="0" borderId="28" xfId="88" applyFont="1" applyBorder="1" applyAlignment="1">
      <alignment horizontal="center"/>
      <protection/>
    </xf>
    <xf numFmtId="0" fontId="26" fillId="55" borderId="19" xfId="88" applyFont="1" applyFill="1" applyBorder="1" applyAlignment="1">
      <alignment horizontal="right"/>
      <protection/>
    </xf>
    <xf numFmtId="0" fontId="26" fillId="0" borderId="19" xfId="0" applyFont="1" applyFill="1" applyBorder="1" applyAlignment="1">
      <alignment vertical="center" wrapText="1"/>
    </xf>
    <xf numFmtId="0" fontId="23" fillId="0" borderId="0" xfId="88" applyFont="1" applyBorder="1" applyAlignment="1">
      <alignment/>
      <protection/>
    </xf>
    <xf numFmtId="0" fontId="26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0" xfId="88" applyFont="1" applyBorder="1" applyAlignment="1">
      <alignment horizontal="center" vertical="center"/>
      <protection/>
    </xf>
    <xf numFmtId="0" fontId="26" fillId="55" borderId="29" xfId="88" applyFont="1" applyFill="1" applyBorder="1">
      <alignment/>
      <protection/>
    </xf>
    <xf numFmtId="0" fontId="23" fillId="55" borderId="29" xfId="88" applyFont="1" applyFill="1" applyBorder="1" applyAlignment="1">
      <alignment horizontal="center"/>
      <protection/>
    </xf>
    <xf numFmtId="0" fontId="26" fillId="55" borderId="29" xfId="88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28" fillId="0" borderId="0" xfId="88" applyFont="1" applyFill="1" applyBorder="1" applyAlignment="1">
      <alignment horizontal="center"/>
      <protection/>
    </xf>
    <xf numFmtId="174" fontId="23" fillId="0" borderId="19" xfId="0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9" fillId="57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6" fillId="56" borderId="0" xfId="0" applyFont="1" applyFill="1" applyBorder="1" applyAlignment="1">
      <alignment horizontal="center" wrapText="1"/>
    </xf>
    <xf numFmtId="0" fontId="22" fillId="0" borderId="27" xfId="88" applyFont="1" applyBorder="1" applyAlignment="1">
      <alignment horizontal="center"/>
      <protection/>
    </xf>
    <xf numFmtId="0" fontId="22" fillId="0" borderId="31" xfId="88" applyFont="1" applyBorder="1" applyAlignment="1">
      <alignment horizontal="center"/>
      <protection/>
    </xf>
    <xf numFmtId="0" fontId="22" fillId="0" borderId="32" xfId="88" applyFont="1" applyBorder="1" applyAlignment="1">
      <alignment horizontal="center"/>
      <protection/>
    </xf>
    <xf numFmtId="0" fontId="0" fillId="0" borderId="0" xfId="0" applyAlignment="1">
      <alignment/>
    </xf>
    <xf numFmtId="0" fontId="26" fillId="0" borderId="19" xfId="88" applyFont="1" applyBorder="1" applyAlignment="1">
      <alignment horizontal="right"/>
      <protection/>
    </xf>
    <xf numFmtId="174" fontId="26" fillId="55" borderId="19" xfId="88" applyNumberFormat="1" applyFont="1" applyFill="1" applyBorder="1" applyAlignment="1">
      <alignment horizontal="right"/>
      <protection/>
    </xf>
    <xf numFmtId="0" fontId="22" fillId="0" borderId="33" xfId="88" applyFont="1" applyBorder="1" applyAlignment="1">
      <alignment horizontal="center"/>
      <protection/>
    </xf>
    <xf numFmtId="0" fontId="22" fillId="0" borderId="34" xfId="88" applyFont="1" applyBorder="1" applyAlignment="1">
      <alignment horizontal="center"/>
      <protection/>
    </xf>
    <xf numFmtId="0" fontId="23" fillId="55" borderId="35" xfId="88" applyFont="1" applyFill="1" applyBorder="1" applyAlignment="1">
      <alignment horizontal="center"/>
      <protection/>
    </xf>
    <xf numFmtId="173" fontId="26" fillId="55" borderId="19" xfId="88" applyNumberFormat="1" applyFont="1" applyFill="1" applyBorder="1" applyAlignment="1">
      <alignment horizontal="right"/>
      <protection/>
    </xf>
    <xf numFmtId="0" fontId="66" fillId="0" borderId="0" xfId="0" applyFont="1" applyAlignment="1">
      <alignment/>
    </xf>
    <xf numFmtId="0" fontId="22" fillId="0" borderId="36" xfId="88" applyFont="1" applyBorder="1" applyAlignment="1">
      <alignment horizontal="center"/>
      <protection/>
    </xf>
    <xf numFmtId="0" fontId="22" fillId="0" borderId="37" xfId="88" applyFont="1" applyBorder="1" applyAlignment="1">
      <alignment horizontal="center"/>
      <protection/>
    </xf>
    <xf numFmtId="0" fontId="21" fillId="55" borderId="0" xfId="88" applyFont="1" applyFill="1" applyBorder="1" applyAlignment="1">
      <alignment horizontal="left"/>
      <protection/>
    </xf>
    <xf numFmtId="0" fontId="23" fillId="55" borderId="0" xfId="88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0" fontId="23" fillId="55" borderId="0" xfId="88" applyFont="1" applyFill="1" applyBorder="1" applyAlignment="1">
      <alignment horizontal="right"/>
      <protection/>
    </xf>
    <xf numFmtId="0" fontId="65" fillId="0" borderId="0" xfId="0" applyFont="1" applyAlignment="1">
      <alignment horizontal="center" vertical="distributed"/>
    </xf>
    <xf numFmtId="0" fontId="67" fillId="0" borderId="0" xfId="0" applyFont="1" applyAlignment="1">
      <alignment horizontal="center" vertical="distributed"/>
    </xf>
    <xf numFmtId="0" fontId="22" fillId="0" borderId="26" xfId="88" applyFont="1" applyBorder="1" applyAlignment="1">
      <alignment horizontal="center"/>
      <protection/>
    </xf>
    <xf numFmtId="0" fontId="22" fillId="0" borderId="38" xfId="88" applyFont="1" applyBorder="1" applyAlignment="1">
      <alignment horizontal="center"/>
      <protection/>
    </xf>
    <xf numFmtId="0" fontId="22" fillId="0" borderId="29" xfId="88" applyFont="1" applyBorder="1" applyAlignment="1">
      <alignment horizontal="center"/>
      <protection/>
    </xf>
    <xf numFmtId="0" fontId="65" fillId="0" borderId="0" xfId="0" applyFont="1" applyBorder="1" applyAlignment="1">
      <alignment/>
    </xf>
    <xf numFmtId="0" fontId="30" fillId="55" borderId="0" xfId="88" applyFont="1" applyFill="1" applyBorder="1">
      <alignment/>
      <protection/>
    </xf>
    <xf numFmtId="0" fontId="21" fillId="55" borderId="0" xfId="88" applyFont="1" applyFill="1" applyBorder="1" applyAlignment="1">
      <alignment horizontal="center"/>
      <protection/>
    </xf>
    <xf numFmtId="0" fontId="30" fillId="55" borderId="0" xfId="88" applyFont="1" applyFill="1" applyBorder="1" applyAlignment="1">
      <alignment horizontal="center"/>
      <protection/>
    </xf>
    <xf numFmtId="0" fontId="24" fillId="55" borderId="0" xfId="88" applyFont="1" applyFill="1" applyBorder="1">
      <alignment/>
      <protection/>
    </xf>
    <xf numFmtId="0" fontId="24" fillId="55" borderId="0" xfId="88" applyFont="1" applyFill="1" applyBorder="1" applyAlignment="1">
      <alignment horizontal="center"/>
      <protection/>
    </xf>
    <xf numFmtId="0" fontId="21" fillId="0" borderId="0" xfId="0" applyFont="1" applyAlignment="1">
      <alignment horizontal="left" vertical="distributed"/>
    </xf>
    <xf numFmtId="0" fontId="21" fillId="0" borderId="0" xfId="0" applyFont="1" applyAlignment="1">
      <alignment/>
    </xf>
    <xf numFmtId="0" fontId="26" fillId="55" borderId="0" xfId="88" applyFont="1" applyFill="1" applyBorder="1">
      <alignment/>
      <protection/>
    </xf>
    <xf numFmtId="0" fontId="26" fillId="55" borderId="0" xfId="88" applyFont="1" applyFill="1" applyBorder="1" applyAlignment="1">
      <alignment horizontal="center"/>
      <protection/>
    </xf>
    <xf numFmtId="0" fontId="31" fillId="0" borderId="0" xfId="88" applyFont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55" borderId="26" xfId="88" applyFont="1" applyFill="1" applyBorder="1" applyAlignment="1">
      <alignment horizontal="left"/>
      <protection/>
    </xf>
    <xf numFmtId="0" fontId="68" fillId="0" borderId="19" xfId="0" applyFont="1" applyFill="1" applyBorder="1" applyAlignment="1">
      <alignment/>
    </xf>
    <xf numFmtId="183" fontId="32" fillId="0" borderId="39" xfId="0" applyNumberFormat="1" applyFont="1" applyFill="1" applyBorder="1" applyAlignment="1" applyProtection="1">
      <alignment horizontal="right" vertical="center" wrapText="1"/>
      <protection/>
    </xf>
    <xf numFmtId="183" fontId="32" fillId="0" borderId="19" xfId="0" applyNumberFormat="1" applyFont="1" applyFill="1" applyBorder="1" applyAlignment="1" applyProtection="1">
      <alignment horizontal="center" vertical="center" wrapText="1"/>
      <protection/>
    </xf>
    <xf numFmtId="2" fontId="26" fillId="0" borderId="19" xfId="0" applyNumberFormat="1" applyFont="1" applyFill="1" applyBorder="1" applyAlignment="1">
      <alignment wrapText="1"/>
    </xf>
    <xf numFmtId="2" fontId="23" fillId="0" borderId="19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3" fillId="0" borderId="40" xfId="0" applyNumberFormat="1" applyFont="1" applyFill="1" applyBorder="1" applyAlignment="1">
      <alignment wrapText="1"/>
    </xf>
    <xf numFmtId="2" fontId="23" fillId="0" borderId="19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 horizontal="center" wrapText="1"/>
    </xf>
    <xf numFmtId="0" fontId="33" fillId="0" borderId="39" xfId="0" applyNumberFormat="1" applyFont="1" applyFill="1" applyBorder="1" applyAlignment="1" applyProtection="1">
      <alignment horizontal="center" vertical="center" wrapText="1"/>
      <protection/>
    </xf>
    <xf numFmtId="0" fontId="26" fillId="55" borderId="27" xfId="88" applyFont="1" applyFill="1" applyBorder="1" applyAlignment="1">
      <alignment horizontal="center"/>
      <protection/>
    </xf>
    <xf numFmtId="0" fontId="26" fillId="0" borderId="19" xfId="88" applyFont="1" applyFill="1" applyBorder="1" applyAlignment="1">
      <alignment horizontal="center"/>
      <protection/>
    </xf>
    <xf numFmtId="0" fontId="23" fillId="56" borderId="19" xfId="88" applyFont="1" applyFill="1" applyBorder="1" applyAlignment="1">
      <alignment wrapText="1"/>
      <protection/>
    </xf>
    <xf numFmtId="0" fontId="26" fillId="56" borderId="19" xfId="88" applyFont="1" applyFill="1" applyBorder="1" applyAlignment="1">
      <alignment horizontal="center"/>
      <protection/>
    </xf>
    <xf numFmtId="0" fontId="23" fillId="56" borderId="19" xfId="0" applyFont="1" applyFill="1" applyBorder="1" applyAlignment="1">
      <alignment horizontal="left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 vertical="distributed"/>
    </xf>
    <xf numFmtId="0" fontId="70" fillId="0" borderId="0" xfId="0" applyFont="1" applyAlignment="1">
      <alignment vertical="distributed"/>
    </xf>
    <xf numFmtId="0" fontId="22" fillId="0" borderId="0" xfId="88" applyFont="1" applyBorder="1" applyAlignment="1">
      <alignment/>
      <protection/>
    </xf>
    <xf numFmtId="0" fontId="30" fillId="0" borderId="0" xfId="88" applyFont="1" applyAlignment="1">
      <alignment horizontal="center"/>
      <protection/>
    </xf>
    <xf numFmtId="0" fontId="35" fillId="0" borderId="0" xfId="88" applyFont="1" applyBorder="1">
      <alignment/>
      <protection/>
    </xf>
    <xf numFmtId="0" fontId="29" fillId="57" borderId="30" xfId="0" applyFont="1" applyFill="1" applyBorder="1" applyAlignment="1">
      <alignment/>
    </xf>
    <xf numFmtId="2" fontId="29" fillId="57" borderId="30" xfId="0" applyNumberFormat="1" applyFont="1" applyFill="1" applyBorder="1" applyAlignment="1">
      <alignment horizontal="right"/>
    </xf>
    <xf numFmtId="2" fontId="29" fillId="57" borderId="30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wrapText="1"/>
    </xf>
    <xf numFmtId="0" fontId="32" fillId="0" borderId="19" xfId="0" applyFont="1" applyFill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0" xfId="0" applyFont="1" applyBorder="1" applyAlignment="1">
      <alignment horizontal="left"/>
    </xf>
    <xf numFmtId="0" fontId="65" fillId="0" borderId="19" xfId="0" applyFont="1" applyFill="1" applyBorder="1" applyAlignment="1">
      <alignment horizontal="left"/>
    </xf>
    <xf numFmtId="0" fontId="65" fillId="0" borderId="19" xfId="0" applyFont="1" applyFill="1" applyBorder="1" applyAlignment="1">
      <alignment/>
    </xf>
    <xf numFmtId="0" fontId="23" fillId="0" borderId="30" xfId="0" applyFont="1" applyBorder="1" applyAlignment="1">
      <alignment wrapText="1"/>
    </xf>
    <xf numFmtId="0" fontId="23" fillId="0" borderId="30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/>
    </xf>
    <xf numFmtId="0" fontId="70" fillId="0" borderId="0" xfId="0" applyFont="1" applyAlignment="1">
      <alignment horizontal="center" vertical="distributed"/>
    </xf>
    <xf numFmtId="0" fontId="21" fillId="0" borderId="21" xfId="88" applyFont="1" applyBorder="1">
      <alignment/>
      <protection/>
    </xf>
    <xf numFmtId="0" fontId="21" fillId="0" borderId="23" xfId="88" applyFont="1" applyBorder="1" applyAlignment="1">
      <alignment horizontal="center"/>
      <protection/>
    </xf>
    <xf numFmtId="0" fontId="21" fillId="0" borderId="30" xfId="88" applyFont="1" applyBorder="1" applyAlignment="1">
      <alignment horizontal="center"/>
      <protection/>
    </xf>
    <xf numFmtId="0" fontId="21" fillId="0" borderId="0" xfId="88" applyFont="1">
      <alignment/>
      <protection/>
    </xf>
    <xf numFmtId="0" fontId="30" fillId="0" borderId="0" xfId="88" applyFont="1">
      <alignment/>
      <protection/>
    </xf>
    <xf numFmtId="0" fontId="65" fillId="0" borderId="0" xfId="0" applyFont="1" applyBorder="1" applyAlignment="1">
      <alignment horizontal="center"/>
    </xf>
    <xf numFmtId="0" fontId="21" fillId="55" borderId="41" xfId="88" applyFont="1" applyFill="1" applyBorder="1" applyAlignment="1">
      <alignment horizontal="center"/>
      <protection/>
    </xf>
    <xf numFmtId="0" fontId="21" fillId="0" borderId="0" xfId="0" applyFont="1" applyAlignment="1">
      <alignment wrapText="1"/>
    </xf>
    <xf numFmtId="0" fontId="21" fillId="0" borderId="19" xfId="0" applyFont="1" applyBorder="1" applyAlignment="1">
      <alignment horizontal="left" vertical="center" wrapText="1"/>
    </xf>
    <xf numFmtId="0" fontId="30" fillId="57" borderId="30" xfId="0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/>
    </xf>
    <xf numFmtId="0" fontId="21" fillId="55" borderId="26" xfId="88" applyFont="1" applyFill="1" applyBorder="1" applyAlignment="1">
      <alignment horizontal="left"/>
      <protection/>
    </xf>
    <xf numFmtId="0" fontId="21" fillId="55" borderId="19" xfId="88" applyFont="1" applyFill="1" applyBorder="1" applyAlignment="1">
      <alignment horizontal="left"/>
      <protection/>
    </xf>
    <xf numFmtId="0" fontId="21" fillId="56" borderId="19" xfId="88" applyFont="1" applyFill="1" applyBorder="1" applyAlignment="1">
      <alignment wrapText="1"/>
      <protection/>
    </xf>
    <xf numFmtId="0" fontId="21" fillId="0" borderId="19" xfId="88" applyFont="1" applyBorder="1">
      <alignment/>
      <protection/>
    </xf>
    <xf numFmtId="0" fontId="21" fillId="0" borderId="0" xfId="0" applyFont="1" applyAlignment="1">
      <alignment/>
    </xf>
    <xf numFmtId="0" fontId="21" fillId="0" borderId="42" xfId="88" applyFont="1" applyBorder="1">
      <alignment/>
      <protection/>
    </xf>
    <xf numFmtId="0" fontId="21" fillId="0" borderId="38" xfId="88" applyFont="1" applyBorder="1" applyAlignment="1">
      <alignment horizontal="center"/>
      <protection/>
    </xf>
    <xf numFmtId="0" fontId="65" fillId="0" borderId="19" xfId="0" applyFont="1" applyBorder="1" applyAlignment="1">
      <alignment horizontal="left"/>
    </xf>
    <xf numFmtId="0" fontId="21" fillId="55" borderId="19" xfId="88" applyFont="1" applyFill="1" applyBorder="1" applyAlignment="1">
      <alignment/>
      <protection/>
    </xf>
    <xf numFmtId="0" fontId="21" fillId="0" borderId="19" xfId="88" applyFont="1" applyBorder="1" applyAlignment="1">
      <alignment horizontal="left"/>
      <protection/>
    </xf>
    <xf numFmtId="0" fontId="21" fillId="0" borderId="29" xfId="88" applyFont="1" applyBorder="1" applyAlignment="1">
      <alignment horizontal="left"/>
      <protection/>
    </xf>
    <xf numFmtId="0" fontId="21" fillId="0" borderId="0" xfId="88" applyFont="1" applyBorder="1" applyAlignment="1">
      <alignment/>
      <protection/>
    </xf>
    <xf numFmtId="0" fontId="65" fillId="0" borderId="0" xfId="0" applyFont="1" applyFill="1" applyBorder="1" applyAlignment="1">
      <alignment horizontal="left"/>
    </xf>
    <xf numFmtId="0" fontId="21" fillId="0" borderId="0" xfId="88" applyFont="1" applyBorder="1" applyAlignment="1">
      <alignment horizontal="left"/>
      <protection/>
    </xf>
    <xf numFmtId="0" fontId="65" fillId="56" borderId="19" xfId="0" applyFont="1" applyFill="1" applyBorder="1" applyAlignment="1">
      <alignment horizontal="left" wrapText="1"/>
    </xf>
    <xf numFmtId="0" fontId="21" fillId="55" borderId="19" xfId="88" applyFont="1" applyFill="1" applyBorder="1" applyAlignment="1">
      <alignment horizontal="center"/>
      <protection/>
    </xf>
    <xf numFmtId="0" fontId="21" fillId="55" borderId="19" xfId="88" applyFont="1" applyFill="1" applyBorder="1">
      <alignment/>
      <protection/>
    </xf>
    <xf numFmtId="0" fontId="21" fillId="0" borderId="19" xfId="88" applyFont="1" applyBorder="1" applyAlignment="1">
      <alignment horizontal="center"/>
      <protection/>
    </xf>
    <xf numFmtId="0" fontId="30" fillId="55" borderId="29" xfId="88" applyFont="1" applyFill="1" applyBorder="1" applyAlignment="1">
      <alignment horizontal="center"/>
      <protection/>
    </xf>
    <xf numFmtId="0" fontId="21" fillId="55" borderId="0" xfId="88" applyFont="1" applyFill="1" applyBorder="1">
      <alignment/>
      <protection/>
    </xf>
    <xf numFmtId="0" fontId="21" fillId="0" borderId="0" xfId="88" applyFont="1" applyBorder="1" applyAlignment="1">
      <alignment horizontal="center"/>
      <protection/>
    </xf>
    <xf numFmtId="0" fontId="26" fillId="0" borderId="30" xfId="0" applyNumberFormat="1" applyFont="1" applyBorder="1" applyAlignment="1">
      <alignment horizontal="center"/>
    </xf>
    <xf numFmtId="0" fontId="23" fillId="55" borderId="0" xfId="88" applyFont="1" applyFill="1" applyBorder="1" applyAlignment="1">
      <alignment horizontal="left" vertical="distributed"/>
      <protection/>
    </xf>
    <xf numFmtId="0" fontId="21" fillId="0" borderId="0" xfId="0" applyNumberFormat="1" applyFont="1" applyBorder="1" applyAlignment="1">
      <alignment/>
    </xf>
    <xf numFmtId="0" fontId="23" fillId="0" borderId="24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21" fillId="0" borderId="20" xfId="88" applyFont="1" applyBorder="1" applyAlignment="1">
      <alignment horizontal="center"/>
      <protection/>
    </xf>
    <xf numFmtId="0" fontId="21" fillId="0" borderId="21" xfId="88" applyFont="1" applyBorder="1" applyAlignment="1">
      <alignment horizontal="center"/>
      <protection/>
    </xf>
    <xf numFmtId="0" fontId="21" fillId="0" borderId="24" xfId="88" applyFont="1" applyBorder="1" applyAlignment="1">
      <alignment horizontal="center"/>
      <protection/>
    </xf>
    <xf numFmtId="0" fontId="21" fillId="0" borderId="25" xfId="88" applyFont="1" applyBorder="1" applyAlignment="1">
      <alignment horizontal="center"/>
      <protection/>
    </xf>
    <xf numFmtId="0" fontId="21" fillId="0" borderId="22" xfId="88" applyFont="1" applyBorder="1" applyAlignment="1">
      <alignment horizontal="center"/>
      <protection/>
    </xf>
    <xf numFmtId="0" fontId="21" fillId="0" borderId="33" xfId="88" applyFont="1" applyBorder="1" applyAlignment="1">
      <alignment horizontal="center"/>
      <protection/>
    </xf>
    <xf numFmtId="0" fontId="21" fillId="0" borderId="0" xfId="88" applyFont="1" applyAlignment="1">
      <alignment horizontal="center"/>
      <protection/>
    </xf>
    <xf numFmtId="0" fontId="21" fillId="0" borderId="34" xfId="88" applyFont="1" applyBorder="1" applyAlignment="1">
      <alignment horizontal="center"/>
      <protection/>
    </xf>
    <xf numFmtId="0" fontId="24" fillId="0" borderId="19" xfId="88" applyFont="1" applyBorder="1" applyAlignment="1">
      <alignment horizontal="center"/>
      <protection/>
    </xf>
    <xf numFmtId="0" fontId="22" fillId="0" borderId="43" xfId="88" applyFont="1" applyBorder="1" applyAlignment="1">
      <alignment horizontal="center" wrapText="1"/>
      <protection/>
    </xf>
    <xf numFmtId="0" fontId="30" fillId="0" borderId="19" xfId="88" applyFont="1" applyBorder="1">
      <alignment/>
      <protection/>
    </xf>
    <xf numFmtId="2" fontId="22" fillId="0" borderId="44" xfId="88" applyNumberFormat="1" applyFont="1" applyBorder="1" applyAlignment="1">
      <alignment horizontal="center"/>
      <protection/>
    </xf>
    <xf numFmtId="2" fontId="24" fillId="0" borderId="19" xfId="88" applyNumberFormat="1" applyFont="1" applyBorder="1" applyAlignment="1">
      <alignment horizontal="center"/>
      <protection/>
    </xf>
    <xf numFmtId="0" fontId="65" fillId="0" borderId="0" xfId="0" applyFont="1" applyBorder="1" applyAlignment="1">
      <alignment/>
    </xf>
    <xf numFmtId="2" fontId="22" fillId="55" borderId="19" xfId="88" applyNumberFormat="1" applyFont="1" applyFill="1" applyBorder="1" applyAlignment="1">
      <alignment horizontal="center"/>
      <protection/>
    </xf>
    <xf numFmtId="173" fontId="24" fillId="55" borderId="19" xfId="88" applyNumberFormat="1" applyFont="1" applyFill="1" applyBorder="1" applyAlignment="1">
      <alignment horizontal="center"/>
      <protection/>
    </xf>
    <xf numFmtId="174" fontId="24" fillId="55" borderId="19" xfId="88" applyNumberFormat="1" applyFont="1" applyFill="1" applyBorder="1" applyAlignment="1">
      <alignment horizontal="center"/>
      <protection/>
    </xf>
    <xf numFmtId="0" fontId="24" fillId="55" borderId="19" xfId="88" applyFont="1" applyFill="1" applyBorder="1" applyAlignment="1">
      <alignment horizontal="center"/>
      <protection/>
    </xf>
    <xf numFmtId="0" fontId="65" fillId="0" borderId="45" xfId="0" applyFont="1" applyBorder="1" applyAlignment="1">
      <alignment/>
    </xf>
    <xf numFmtId="0" fontId="71" fillId="0" borderId="45" xfId="0" applyFont="1" applyBorder="1" applyAlignment="1">
      <alignment horizontal="center"/>
    </xf>
    <xf numFmtId="0" fontId="30" fillId="0" borderId="29" xfId="88" applyFont="1" applyBorder="1">
      <alignment/>
      <protection/>
    </xf>
    <xf numFmtId="0" fontId="21" fillId="55" borderId="29" xfId="88" applyFont="1" applyFill="1" applyBorder="1" applyAlignment="1">
      <alignment horizontal="center"/>
      <protection/>
    </xf>
    <xf numFmtId="49" fontId="21" fillId="55" borderId="19" xfId="88" applyNumberFormat="1" applyFont="1" applyFill="1" applyBorder="1" applyAlignment="1">
      <alignment horizontal="center"/>
      <protection/>
    </xf>
    <xf numFmtId="0" fontId="30" fillId="55" borderId="19" xfId="88" applyFont="1" applyFill="1" applyBorder="1" applyAlignment="1">
      <alignment horizontal="center"/>
      <protection/>
    </xf>
    <xf numFmtId="0" fontId="29" fillId="0" borderId="0" xfId="88" applyFont="1" applyBorder="1" applyAlignment="1">
      <alignment horizontal="center"/>
      <protection/>
    </xf>
    <xf numFmtId="49" fontId="23" fillId="55" borderId="0" xfId="88" applyNumberFormat="1" applyFont="1" applyFill="1" applyBorder="1" applyAlignment="1">
      <alignment horizontal="center"/>
      <protection/>
    </xf>
    <xf numFmtId="0" fontId="29" fillId="55" borderId="0" xfId="88" applyFont="1" applyFill="1" applyBorder="1" applyAlignment="1">
      <alignment horizontal="center"/>
      <protection/>
    </xf>
    <xf numFmtId="49" fontId="23" fillId="0" borderId="0" xfId="88" applyNumberFormat="1" applyFont="1" applyBorder="1" applyAlignment="1">
      <alignment horizontal="center"/>
      <protection/>
    </xf>
    <xf numFmtId="0" fontId="23" fillId="0" borderId="30" xfId="0" applyNumberFormat="1" applyFont="1" applyBorder="1" applyAlignment="1">
      <alignment horizontal="right"/>
    </xf>
    <xf numFmtId="0" fontId="30" fillId="0" borderId="29" xfId="88" applyFont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21" fillId="0" borderId="26" xfId="88" applyFont="1" applyFill="1" applyBorder="1" applyAlignment="1">
      <alignment horizontal="left"/>
      <protection/>
    </xf>
    <xf numFmtId="0" fontId="23" fillId="0" borderId="19" xfId="88" applyFont="1" applyFill="1" applyBorder="1">
      <alignment/>
      <protection/>
    </xf>
    <xf numFmtId="182" fontId="23" fillId="0" borderId="19" xfId="88" applyNumberFormat="1" applyFont="1" applyFill="1" applyBorder="1" applyAlignment="1">
      <alignment horizontal="right"/>
      <protection/>
    </xf>
    <xf numFmtId="182" fontId="23" fillId="0" borderId="19" xfId="88" applyNumberFormat="1" applyFont="1" applyFill="1" applyBorder="1" applyAlignment="1">
      <alignment horizontal="center"/>
      <protection/>
    </xf>
    <xf numFmtId="0" fontId="23" fillId="0" borderId="2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center"/>
    </xf>
    <xf numFmtId="0" fontId="0" fillId="0" borderId="41" xfId="0" applyFill="1" applyBorder="1" applyAlignment="1">
      <alignment/>
    </xf>
    <xf numFmtId="0" fontId="32" fillId="0" borderId="19" xfId="0" applyNumberFormat="1" applyFont="1" applyFill="1" applyBorder="1" applyAlignment="1" applyProtection="1">
      <alignment horizontal="left" vertical="center" wrapText="1"/>
      <protection/>
    </xf>
    <xf numFmtId="183" fontId="32" fillId="0" borderId="19" xfId="0" applyNumberFormat="1" applyFont="1" applyFill="1" applyBorder="1" applyAlignment="1" applyProtection="1">
      <alignment horizontal="right" vertical="center" wrapText="1"/>
      <protection/>
    </xf>
    <xf numFmtId="183" fontId="32" fillId="0" borderId="46" xfId="0" applyNumberFormat="1" applyFont="1" applyFill="1" applyBorder="1" applyAlignment="1" applyProtection="1">
      <alignment horizontal="right" vertical="center" wrapText="1"/>
      <protection/>
    </xf>
    <xf numFmtId="0" fontId="26" fillId="55" borderId="19" xfId="88" applyNumberFormat="1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left" vertical="center" wrapText="1"/>
    </xf>
    <xf numFmtId="173" fontId="23" fillId="0" borderId="19" xfId="0" applyNumberFormat="1" applyFont="1" applyFill="1" applyBorder="1" applyAlignment="1">
      <alignment horizontal="right" vertical="center" wrapText="1"/>
    </xf>
    <xf numFmtId="0" fontId="23" fillId="0" borderId="23" xfId="0" applyFont="1" applyBorder="1" applyAlignment="1">
      <alignment wrapText="1"/>
    </xf>
    <xf numFmtId="0" fontId="23" fillId="0" borderId="23" xfId="0" applyNumberFormat="1" applyFont="1" applyBorder="1" applyAlignment="1">
      <alignment horizontal="right"/>
    </xf>
    <xf numFmtId="173" fontId="23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3" fillId="55" borderId="25" xfId="88" applyFont="1" applyFill="1" applyBorder="1" applyAlignment="1">
      <alignment horizontal="right"/>
      <protection/>
    </xf>
    <xf numFmtId="2" fontId="23" fillId="0" borderId="44" xfId="0" applyNumberFormat="1" applyFont="1" applyFill="1" applyBorder="1" applyAlignment="1">
      <alignment wrapText="1"/>
    </xf>
    <xf numFmtId="0" fontId="6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68" fillId="0" borderId="1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0" fontId="65" fillId="0" borderId="26" xfId="0" applyFont="1" applyFill="1" applyBorder="1" applyAlignment="1">
      <alignment horizontal="left"/>
    </xf>
    <xf numFmtId="0" fontId="68" fillId="0" borderId="26" xfId="0" applyFont="1" applyFill="1" applyBorder="1" applyAlignment="1">
      <alignment/>
    </xf>
    <xf numFmtId="174" fontId="23" fillId="0" borderId="19" xfId="0" applyNumberFormat="1" applyFont="1" applyFill="1" applyBorder="1" applyAlignment="1">
      <alignment horizontal="center" vertical="center" wrapText="1"/>
    </xf>
    <xf numFmtId="174" fontId="26" fillId="0" borderId="19" xfId="88" applyNumberFormat="1" applyFont="1" applyBorder="1" applyAlignment="1">
      <alignment horizontal="center"/>
      <protection/>
    </xf>
    <xf numFmtId="174" fontId="30" fillId="55" borderId="29" xfId="88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72" fillId="58" borderId="19" xfId="0" applyFont="1" applyFill="1" applyBorder="1" applyAlignment="1">
      <alignment/>
    </xf>
    <xf numFmtId="0" fontId="73" fillId="0" borderId="0" xfId="88" applyFont="1" applyBorder="1" applyAlignment="1">
      <alignment horizontal="center"/>
      <protection/>
    </xf>
    <xf numFmtId="0" fontId="73" fillId="0" borderId="19" xfId="88" applyFont="1" applyBorder="1" applyAlignment="1">
      <alignment horizontal="center"/>
      <protection/>
    </xf>
    <xf numFmtId="0" fontId="26" fillId="55" borderId="19" xfId="88" applyFont="1" applyFill="1" applyBorder="1" applyAlignment="1">
      <alignment/>
      <protection/>
    </xf>
    <xf numFmtId="2" fontId="26" fillId="0" borderId="19" xfId="88" applyNumberFormat="1" applyFont="1" applyBorder="1" applyAlignment="1">
      <alignment horizontal="center"/>
      <protection/>
    </xf>
    <xf numFmtId="2" fontId="24" fillId="0" borderId="44" xfId="88" applyNumberFormat="1" applyFont="1" applyBorder="1" applyAlignment="1">
      <alignment horizontal="center"/>
      <protection/>
    </xf>
    <xf numFmtId="2" fontId="24" fillId="55" borderId="19" xfId="88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67" fillId="0" borderId="0" xfId="0" applyFont="1" applyAlignment="1">
      <alignment horizontal="center" vertical="distributed"/>
    </xf>
    <xf numFmtId="0" fontId="22" fillId="0" borderId="47" xfId="88" applyFont="1" applyBorder="1" applyAlignment="1">
      <alignment horizontal="center"/>
      <protection/>
    </xf>
    <xf numFmtId="0" fontId="22" fillId="0" borderId="48" xfId="88" applyFont="1" applyBorder="1" applyAlignment="1">
      <alignment horizontal="center"/>
      <protection/>
    </xf>
    <xf numFmtId="0" fontId="22" fillId="0" borderId="49" xfId="88" applyFont="1" applyBorder="1" applyAlignment="1">
      <alignment horizontal="center"/>
      <protection/>
    </xf>
    <xf numFmtId="0" fontId="26" fillId="0" borderId="50" xfId="88" applyFont="1" applyBorder="1" applyAlignment="1">
      <alignment horizontal="center"/>
      <protection/>
    </xf>
    <xf numFmtId="0" fontId="68" fillId="0" borderId="50" xfId="0" applyFont="1" applyBorder="1" applyAlignment="1">
      <alignment horizontal="center"/>
    </xf>
    <xf numFmtId="0" fontId="26" fillId="0" borderId="0" xfId="88" applyFont="1" applyAlignment="1">
      <alignment horizontal="center"/>
      <protection/>
    </xf>
    <xf numFmtId="0" fontId="26" fillId="0" borderId="51" xfId="88" applyFont="1" applyBorder="1" applyAlignment="1">
      <alignment horizontal="center"/>
      <protection/>
    </xf>
    <xf numFmtId="0" fontId="68" fillId="0" borderId="51" xfId="0" applyFont="1" applyBorder="1" applyAlignment="1">
      <alignment horizontal="center"/>
    </xf>
    <xf numFmtId="0" fontId="30" fillId="0" borderId="0" xfId="88" applyFont="1" applyAlignment="1">
      <alignment horizontal="center"/>
      <protection/>
    </xf>
    <xf numFmtId="0" fontId="30" fillId="55" borderId="26" xfId="88" applyFont="1" applyFill="1" applyBorder="1" applyAlignment="1">
      <alignment horizontal="center" wrapText="1"/>
      <protection/>
    </xf>
    <xf numFmtId="0" fontId="65" fillId="0" borderId="29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30" fillId="55" borderId="26" xfId="88" applyFont="1" applyFill="1" applyBorder="1" applyAlignment="1">
      <alignment horizontal="center"/>
      <protection/>
    </xf>
    <xf numFmtId="0" fontId="30" fillId="55" borderId="29" xfId="88" applyFont="1" applyFill="1" applyBorder="1" applyAlignment="1">
      <alignment horizontal="center"/>
      <protection/>
    </xf>
    <xf numFmtId="0" fontId="2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70" fillId="0" borderId="26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21" fillId="0" borderId="24" xfId="88" applyFont="1" applyBorder="1" applyAlignment="1">
      <alignment horizontal="center"/>
      <protection/>
    </xf>
    <xf numFmtId="0" fontId="21" fillId="0" borderId="25" xfId="88" applyFont="1" applyBorder="1" applyAlignment="1">
      <alignment horizontal="center"/>
      <protection/>
    </xf>
    <xf numFmtId="0" fontId="21" fillId="0" borderId="52" xfId="8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66" fillId="0" borderId="0" xfId="0" applyFont="1" applyAlignment="1">
      <alignment/>
    </xf>
    <xf numFmtId="0" fontId="74" fillId="0" borderId="0" xfId="0" applyFont="1" applyAlignment="1">
      <alignment horizontal="center" vertical="distributed"/>
    </xf>
    <xf numFmtId="0" fontId="67" fillId="0" borderId="0" xfId="0" applyFont="1" applyAlignment="1">
      <alignment horizontal="center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86"/>
  <sheetViews>
    <sheetView tabSelected="1" view="pageBreakPreview" zoomScaleSheetLayoutView="100" workbookViewId="0" topLeftCell="A214">
      <selection activeCell="B120" sqref="B120"/>
    </sheetView>
  </sheetViews>
  <sheetFormatPr defaultColWidth="9.140625" defaultRowHeight="15"/>
  <cols>
    <col min="1" max="1" width="26.140625" style="72" customWidth="1"/>
    <col min="2" max="2" width="59.28125" style="72" customWidth="1"/>
    <col min="3" max="3" width="13.8515625" style="118" customWidth="1"/>
    <col min="4" max="4" width="15.00390625" style="118" customWidth="1"/>
    <col min="5" max="5" width="18.8515625" style="118" customWidth="1"/>
    <col min="6" max="6" width="16.8515625" style="118" customWidth="1"/>
    <col min="7" max="7" width="25.00390625" style="118" customWidth="1"/>
    <col min="8" max="9" width="9.140625" style="0" customWidth="1"/>
  </cols>
  <sheetData>
    <row r="2" spans="2:7" ht="15.75">
      <c r="B2" s="198" t="s">
        <v>22</v>
      </c>
      <c r="C2" s="198"/>
      <c r="D2" s="201"/>
      <c r="E2" s="199"/>
      <c r="F2" s="199" t="s">
        <v>81</v>
      </c>
      <c r="G2" s="199"/>
    </row>
    <row r="3" spans="2:7" ht="15.75">
      <c r="B3" s="198" t="s">
        <v>84</v>
      </c>
      <c r="C3" s="198"/>
      <c r="D3" s="201"/>
      <c r="E3" s="277" t="s">
        <v>82</v>
      </c>
      <c r="F3" s="277"/>
      <c r="G3" s="199"/>
    </row>
    <row r="4" spans="2:6" ht="15.75">
      <c r="B4" s="198" t="s">
        <v>25</v>
      </c>
      <c r="C4" s="198"/>
      <c r="D4" s="201"/>
      <c r="E4" s="200" t="s">
        <v>83</v>
      </c>
      <c r="F4" s="200"/>
    </row>
    <row r="5" spans="2:7" ht="30" customHeight="1">
      <c r="B5" s="198" t="s">
        <v>24</v>
      </c>
      <c r="C5" s="198"/>
      <c r="D5" s="201"/>
      <c r="E5" s="201"/>
      <c r="F5" s="201"/>
      <c r="G5" s="199"/>
    </row>
    <row r="6" spans="2:7" ht="30" customHeight="1">
      <c r="B6" s="198"/>
      <c r="C6" s="198"/>
      <c r="D6" s="201"/>
      <c r="E6" s="201"/>
      <c r="F6" s="201"/>
      <c r="G6" s="199"/>
    </row>
    <row r="7" spans="2:7" ht="30" customHeight="1">
      <c r="B7" s="198"/>
      <c r="C7" s="198"/>
      <c r="D7" s="201"/>
      <c r="E7" s="201"/>
      <c r="F7" s="201"/>
      <c r="G7" s="199"/>
    </row>
    <row r="8" spans="2:7" ht="15.75">
      <c r="B8" s="198"/>
      <c r="C8" s="198"/>
      <c r="D8" s="201"/>
      <c r="E8" s="201"/>
      <c r="F8" s="201"/>
      <c r="G8" s="201"/>
    </row>
    <row r="9" spans="2:8" ht="15.75">
      <c r="B9" s="309" t="s">
        <v>61</v>
      </c>
      <c r="C9" s="309"/>
      <c r="D9" s="309"/>
      <c r="E9" s="309"/>
      <c r="F9" s="309"/>
      <c r="G9" s="309"/>
      <c r="H9" s="88"/>
    </row>
    <row r="10" spans="1:8" ht="43.5" customHeight="1">
      <c r="A10" s="72" t="s">
        <v>47</v>
      </c>
      <c r="B10" s="308" t="s">
        <v>60</v>
      </c>
      <c r="C10" s="308"/>
      <c r="D10" s="308"/>
      <c r="E10" s="308"/>
      <c r="F10" s="308"/>
      <c r="G10" s="308"/>
      <c r="H10" s="141"/>
    </row>
    <row r="11" spans="2:7" ht="15.75">
      <c r="B11" s="292"/>
      <c r="C11" s="292"/>
      <c r="D11" s="292"/>
      <c r="E11" s="292"/>
      <c r="F11" s="292"/>
      <c r="G11" s="292"/>
    </row>
    <row r="12" spans="2:8" ht="18" customHeight="1">
      <c r="B12" s="293" t="s">
        <v>23</v>
      </c>
      <c r="C12" s="294"/>
      <c r="D12" s="294"/>
      <c r="E12" s="294"/>
      <c r="F12" s="294"/>
      <c r="G12" s="294"/>
      <c r="H12" s="72"/>
    </row>
    <row r="13" spans="1:8" ht="18" customHeight="1">
      <c r="A13" s="297" t="s">
        <v>30</v>
      </c>
      <c r="B13" s="298"/>
      <c r="C13" s="298"/>
      <c r="D13" s="298"/>
      <c r="E13" s="298"/>
      <c r="F13" s="298"/>
      <c r="G13" s="298"/>
      <c r="H13" s="299"/>
    </row>
    <row r="14" spans="1:8" ht="33.75" customHeight="1">
      <c r="A14" s="297" t="s">
        <v>34</v>
      </c>
      <c r="B14" s="298"/>
      <c r="C14" s="298"/>
      <c r="D14" s="298"/>
      <c r="E14" s="298"/>
      <c r="F14" s="298"/>
      <c r="G14" s="298"/>
      <c r="H14" s="299"/>
    </row>
    <row r="15" spans="1:8" ht="18.75" customHeight="1">
      <c r="A15" s="293" t="s">
        <v>32</v>
      </c>
      <c r="B15" s="294"/>
      <c r="C15" s="294"/>
      <c r="D15" s="294"/>
      <c r="E15" s="294"/>
      <c r="F15" s="294"/>
      <c r="G15" s="294"/>
      <c r="H15" s="72"/>
    </row>
    <row r="16" spans="1:8" ht="18.75" customHeight="1">
      <c r="A16" s="297" t="s">
        <v>33</v>
      </c>
      <c r="B16" s="294"/>
      <c r="C16" s="294"/>
      <c r="D16" s="294"/>
      <c r="E16" s="294"/>
      <c r="F16" s="294"/>
      <c r="G16" s="294"/>
      <c r="H16" s="294"/>
    </row>
    <row r="17" spans="1:8" ht="18.75" customHeight="1">
      <c r="A17" s="166"/>
      <c r="B17" s="139"/>
      <c r="C17" s="139"/>
      <c r="D17" s="139"/>
      <c r="E17" s="139"/>
      <c r="F17" s="139"/>
      <c r="G17" s="139"/>
      <c r="H17" s="76"/>
    </row>
    <row r="18" spans="1:8" ht="18.75" customHeight="1">
      <c r="A18" s="166"/>
      <c r="B18" s="139"/>
      <c r="C18" s="139"/>
      <c r="D18" s="139"/>
      <c r="E18" s="139"/>
      <c r="F18" s="139"/>
      <c r="G18" s="139"/>
      <c r="H18" s="76"/>
    </row>
    <row r="19" spans="1:8" ht="18.75" customHeight="1">
      <c r="A19" s="166"/>
      <c r="B19" s="139"/>
      <c r="C19" s="139"/>
      <c r="D19" s="139"/>
      <c r="E19" s="139"/>
      <c r="F19" s="139"/>
      <c r="G19" s="139"/>
      <c r="H19" s="76"/>
    </row>
    <row r="20" spans="1:7" ht="15.75" customHeight="1">
      <c r="A20" s="302"/>
      <c r="B20" s="302"/>
      <c r="C20" s="302"/>
      <c r="D20" s="302"/>
      <c r="E20" s="302"/>
      <c r="F20" s="302"/>
      <c r="G20" s="202"/>
    </row>
    <row r="21" spans="1:7" ht="19.5" customHeight="1">
      <c r="A21" s="308" t="s">
        <v>145</v>
      </c>
      <c r="B21" s="308"/>
      <c r="C21" s="308"/>
      <c r="D21" s="308"/>
      <c r="E21" s="308"/>
      <c r="F21" s="308"/>
      <c r="G21" s="308"/>
    </row>
    <row r="22" spans="1:7" ht="15.75" customHeight="1">
      <c r="A22" s="158"/>
      <c r="B22" s="158"/>
      <c r="C22" s="158"/>
      <c r="D22" s="158"/>
      <c r="E22" s="158"/>
      <c r="F22" s="158"/>
      <c r="G22" s="158"/>
    </row>
    <row r="23" spans="1:7" ht="15.75" customHeight="1">
      <c r="A23" s="158"/>
      <c r="B23" s="158"/>
      <c r="C23" s="158"/>
      <c r="D23" s="158"/>
      <c r="E23" s="158"/>
      <c r="F23" s="158"/>
      <c r="G23" s="158"/>
    </row>
    <row r="24" spans="1:7" ht="15.75" customHeight="1">
      <c r="A24" s="158"/>
      <c r="B24" s="158"/>
      <c r="C24" s="158"/>
      <c r="D24" s="158"/>
      <c r="E24" s="158"/>
      <c r="F24" s="158"/>
      <c r="G24" s="158"/>
    </row>
    <row r="25" spans="1:7" ht="15.75" customHeight="1">
      <c r="A25" s="158"/>
      <c r="B25" s="158"/>
      <c r="C25" s="158"/>
      <c r="D25" s="158"/>
      <c r="E25" s="158"/>
      <c r="F25" s="158"/>
      <c r="G25" s="158"/>
    </row>
    <row r="26" spans="1:7" ht="15.75" customHeight="1">
      <c r="A26" s="158"/>
      <c r="B26" s="158"/>
      <c r="C26" s="158"/>
      <c r="D26" s="158"/>
      <c r="E26" s="158"/>
      <c r="F26" s="158"/>
      <c r="G26" s="158"/>
    </row>
    <row r="27" spans="1:7" ht="15.75" customHeight="1">
      <c r="A27" s="158"/>
      <c r="B27" s="158"/>
      <c r="C27" s="158"/>
      <c r="D27" s="158"/>
      <c r="E27" s="158"/>
      <c r="F27" s="158"/>
      <c r="G27" s="158"/>
    </row>
    <row r="28" spans="1:7" ht="15.75" customHeight="1">
      <c r="A28" s="158"/>
      <c r="B28" s="158"/>
      <c r="C28" s="158"/>
      <c r="D28" s="158"/>
      <c r="E28" s="158"/>
      <c r="F28" s="158"/>
      <c r="G28" s="158"/>
    </row>
    <row r="29" spans="1:7" ht="15.75" customHeight="1">
      <c r="A29" s="158"/>
      <c r="B29" s="198" t="s">
        <v>22</v>
      </c>
      <c r="C29" s="158"/>
      <c r="D29" s="158"/>
      <c r="E29" s="199"/>
      <c r="F29" s="199" t="s">
        <v>81</v>
      </c>
      <c r="G29" s="158"/>
    </row>
    <row r="30" spans="1:7" ht="15.75" customHeight="1">
      <c r="A30" s="158"/>
      <c r="B30" s="198" t="s">
        <v>84</v>
      </c>
      <c r="C30" s="158"/>
      <c r="D30" s="158"/>
      <c r="E30" s="277" t="s">
        <v>82</v>
      </c>
      <c r="F30" s="277"/>
      <c r="G30" s="158"/>
    </row>
    <row r="31" spans="1:7" ht="15.75" customHeight="1">
      <c r="A31" s="158"/>
      <c r="B31" s="198" t="s">
        <v>25</v>
      </c>
      <c r="C31" s="158"/>
      <c r="D31" s="158"/>
      <c r="E31" s="200" t="s">
        <v>83</v>
      </c>
      <c r="F31" s="200"/>
      <c r="G31" s="158"/>
    </row>
    <row r="32" spans="1:7" ht="15.75" customHeight="1">
      <c r="A32" s="158"/>
      <c r="B32" s="198" t="s">
        <v>24</v>
      </c>
      <c r="C32" s="158"/>
      <c r="D32" s="158"/>
      <c r="E32" s="158"/>
      <c r="F32" s="158"/>
      <c r="G32" s="158"/>
    </row>
    <row r="33" spans="1:7" ht="15.75" customHeight="1">
      <c r="A33" s="158"/>
      <c r="B33" s="158"/>
      <c r="C33" s="158"/>
      <c r="D33" s="158"/>
      <c r="E33" s="158"/>
      <c r="F33" s="158"/>
      <c r="G33" s="158"/>
    </row>
    <row r="34" spans="1:7" ht="15.75" customHeight="1">
      <c r="A34" s="158"/>
      <c r="B34" s="158"/>
      <c r="C34" s="158"/>
      <c r="D34" s="158"/>
      <c r="E34" s="158"/>
      <c r="F34" s="158"/>
      <c r="G34" s="158"/>
    </row>
    <row r="35" spans="1:7" ht="15.75" customHeight="1">
      <c r="A35" s="278" t="s">
        <v>139</v>
      </c>
      <c r="B35" s="278"/>
      <c r="C35" s="278"/>
      <c r="D35" s="278"/>
      <c r="E35" s="278"/>
      <c r="F35" s="278"/>
      <c r="G35" s="278"/>
    </row>
    <row r="36" spans="1:7" ht="15.75" customHeight="1">
      <c r="A36" s="102"/>
      <c r="B36" s="102"/>
      <c r="C36" s="102"/>
      <c r="D36" s="102"/>
      <c r="E36" s="103" t="s">
        <v>35</v>
      </c>
      <c r="F36" s="102"/>
      <c r="G36" s="102"/>
    </row>
    <row r="37" spans="1:7" ht="15">
      <c r="A37" s="159" t="s">
        <v>0</v>
      </c>
      <c r="B37" s="203" t="s">
        <v>1</v>
      </c>
      <c r="C37" s="204" t="s">
        <v>2</v>
      </c>
      <c r="D37" s="303" t="s">
        <v>3</v>
      </c>
      <c r="E37" s="304"/>
      <c r="F37" s="305"/>
      <c r="G37" s="204" t="s">
        <v>4</v>
      </c>
    </row>
    <row r="38" spans="1:7" ht="15">
      <c r="A38" s="160" t="s">
        <v>5</v>
      </c>
      <c r="B38" s="207"/>
      <c r="C38" s="160"/>
      <c r="D38" s="160" t="s">
        <v>6</v>
      </c>
      <c r="E38" s="160" t="s">
        <v>7</v>
      </c>
      <c r="F38" s="160" t="s">
        <v>8</v>
      </c>
      <c r="G38" s="160" t="s">
        <v>9</v>
      </c>
    </row>
    <row r="39" spans="1:7" ht="15">
      <c r="A39" s="161">
        <v>1</v>
      </c>
      <c r="B39" s="205">
        <v>2</v>
      </c>
      <c r="C39" s="206">
        <v>3</v>
      </c>
      <c r="D39" s="205">
        <v>4</v>
      </c>
      <c r="E39" s="205">
        <v>5</v>
      </c>
      <c r="F39" s="205">
        <v>6</v>
      </c>
      <c r="G39" s="208">
        <v>7</v>
      </c>
    </row>
    <row r="40" spans="1:7" ht="15">
      <c r="A40" s="162"/>
      <c r="B40" s="163"/>
      <c r="C40" s="209"/>
      <c r="D40" s="209"/>
      <c r="E40" s="209"/>
      <c r="F40" s="209"/>
      <c r="G40" s="210"/>
    </row>
    <row r="41" spans="1:7" ht="15">
      <c r="A41" s="163"/>
      <c r="B41" s="163"/>
      <c r="C41" s="209"/>
      <c r="D41" s="287" t="s">
        <v>13</v>
      </c>
      <c r="E41" s="287"/>
      <c r="F41" s="144"/>
      <c r="G41" s="210"/>
    </row>
    <row r="42" spans="1:8" ht="15.75">
      <c r="A42" s="153" t="s">
        <v>63</v>
      </c>
      <c r="B42" s="52" t="s">
        <v>67</v>
      </c>
      <c r="C42" s="128">
        <v>250</v>
      </c>
      <c r="D42" s="149">
        <v>11.3</v>
      </c>
      <c r="E42" s="149">
        <v>16.8</v>
      </c>
      <c r="F42" s="149">
        <v>50.75</v>
      </c>
      <c r="G42" s="132">
        <v>397.5</v>
      </c>
      <c r="H42" s="72"/>
    </row>
    <row r="43" spans="1:8" ht="15.75">
      <c r="A43" s="256" t="s">
        <v>124</v>
      </c>
      <c r="B43" s="123" t="s">
        <v>19</v>
      </c>
      <c r="C43" s="255">
        <v>200</v>
      </c>
      <c r="D43" s="258">
        <v>0.07</v>
      </c>
      <c r="E43" s="258">
        <v>0.02</v>
      </c>
      <c r="F43" s="258">
        <v>15</v>
      </c>
      <c r="G43" s="257">
        <v>60</v>
      </c>
      <c r="H43" s="72"/>
    </row>
    <row r="44" spans="1:8" ht="15.75">
      <c r="A44" s="154" t="s">
        <v>64</v>
      </c>
      <c r="B44" s="150" t="s">
        <v>85</v>
      </c>
      <c r="C44" s="78">
        <v>100</v>
      </c>
      <c r="D44" s="127">
        <v>0.4</v>
      </c>
      <c r="E44" s="127">
        <v>0.4</v>
      </c>
      <c r="F44" s="127">
        <v>9.8</v>
      </c>
      <c r="G44" s="129">
        <v>44</v>
      </c>
      <c r="H44" s="72"/>
    </row>
    <row r="45" spans="1:8" ht="18" customHeight="1">
      <c r="A45" s="152" t="s">
        <v>86</v>
      </c>
      <c r="B45" s="155" t="s">
        <v>10</v>
      </c>
      <c r="C45" s="191">
        <v>30</v>
      </c>
      <c r="D45" s="157">
        <v>2.43</v>
      </c>
      <c r="E45" s="157">
        <v>0.3</v>
      </c>
      <c r="F45" s="157">
        <v>14.64</v>
      </c>
      <c r="G45" s="156">
        <v>72.6</v>
      </c>
      <c r="H45" s="72"/>
    </row>
    <row r="46" spans="1:8" ht="17.25" customHeight="1">
      <c r="A46" s="167"/>
      <c r="B46" s="51"/>
      <c r="C46" s="26"/>
      <c r="D46" s="27"/>
      <c r="E46" s="27"/>
      <c r="F46" s="27"/>
      <c r="G46" s="26"/>
      <c r="H46" s="72"/>
    </row>
    <row r="47" spans="1:8" ht="15" customHeight="1">
      <c r="A47" s="154"/>
      <c r="B47" s="64" t="s">
        <v>14</v>
      </c>
      <c r="C47" s="33">
        <f>C45+C44+C43+C42</f>
        <v>580</v>
      </c>
      <c r="D47" s="126">
        <f>SUM(D42:D46)</f>
        <v>14.200000000000001</v>
      </c>
      <c r="E47" s="126">
        <f>SUM(E42:E46)</f>
        <v>17.52</v>
      </c>
      <c r="F47" s="34">
        <f>SUM(F42:F46)</f>
        <v>90.19</v>
      </c>
      <c r="G47" s="35">
        <f>SUM(G42:G46)</f>
        <v>574.1</v>
      </c>
      <c r="H47" s="72"/>
    </row>
    <row r="48" spans="1:8" ht="15" customHeight="1">
      <c r="A48" s="168"/>
      <c r="B48" s="270" t="s">
        <v>146</v>
      </c>
      <c r="C48" s="271">
        <v>550</v>
      </c>
      <c r="D48" s="272" t="s">
        <v>147</v>
      </c>
      <c r="E48" s="272" t="s">
        <v>148</v>
      </c>
      <c r="F48" s="272" t="s">
        <v>149</v>
      </c>
      <c r="G48" s="272" t="s">
        <v>150</v>
      </c>
      <c r="H48" s="72"/>
    </row>
    <row r="49" spans="1:8" ht="15" customHeight="1">
      <c r="A49" s="169"/>
      <c r="B49" s="77"/>
      <c r="C49" s="78"/>
      <c r="D49" s="79"/>
      <c r="E49" s="79"/>
      <c r="F49" s="79"/>
      <c r="G49" s="78"/>
      <c r="H49" s="72"/>
    </row>
    <row r="50" spans="1:8" ht="27.75" customHeight="1">
      <c r="A50" s="6"/>
      <c r="B50" s="65"/>
      <c r="C50" s="37"/>
      <c r="D50" s="282" t="s">
        <v>11</v>
      </c>
      <c r="E50" s="283"/>
      <c r="F50" s="38"/>
      <c r="G50" s="37"/>
      <c r="H50" s="72"/>
    </row>
    <row r="51" spans="1:8" ht="15.75">
      <c r="A51" s="152" t="s">
        <v>102</v>
      </c>
      <c r="B51" s="155" t="s">
        <v>103</v>
      </c>
      <c r="C51" s="241">
        <v>100</v>
      </c>
      <c r="D51" s="240">
        <v>0.58</v>
      </c>
      <c r="E51" s="240">
        <v>0.08</v>
      </c>
      <c r="F51" s="240">
        <v>1.58</v>
      </c>
      <c r="G51" s="239">
        <v>10</v>
      </c>
      <c r="H51" s="72"/>
    </row>
    <row r="52" spans="1:24" ht="15.75">
      <c r="A52" s="152" t="s">
        <v>87</v>
      </c>
      <c r="B52" s="151" t="s">
        <v>17</v>
      </c>
      <c r="C52" s="191">
        <v>250</v>
      </c>
      <c r="D52" s="157">
        <v>2.3</v>
      </c>
      <c r="E52" s="157">
        <v>6.03</v>
      </c>
      <c r="F52" s="194">
        <v>10.3</v>
      </c>
      <c r="G52" s="196">
        <v>109</v>
      </c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"/>
    </row>
    <row r="53" spans="1:8" ht="15.75">
      <c r="A53" s="152" t="s">
        <v>97</v>
      </c>
      <c r="B53" s="151" t="s">
        <v>88</v>
      </c>
      <c r="C53" s="191">
        <v>100</v>
      </c>
      <c r="D53" s="157">
        <v>8.17</v>
      </c>
      <c r="E53" s="157">
        <v>12.28</v>
      </c>
      <c r="F53" s="157">
        <v>8.85</v>
      </c>
      <c r="G53" s="195">
        <v>180</v>
      </c>
      <c r="H53" s="72"/>
    </row>
    <row r="54" spans="1:8" ht="15.75">
      <c r="A54" s="152" t="s">
        <v>96</v>
      </c>
      <c r="B54" s="155" t="s">
        <v>98</v>
      </c>
      <c r="C54" s="191">
        <v>150</v>
      </c>
      <c r="D54" s="234">
        <v>5.73</v>
      </c>
      <c r="E54" s="231">
        <v>6.08</v>
      </c>
      <c r="F54" s="231">
        <v>31.96</v>
      </c>
      <c r="G54" s="156">
        <v>205.5</v>
      </c>
      <c r="H54" s="72"/>
    </row>
    <row r="55" spans="1:8" ht="15.75">
      <c r="A55" s="152" t="s">
        <v>106</v>
      </c>
      <c r="B55" s="155" t="s">
        <v>16</v>
      </c>
      <c r="C55" s="191">
        <v>200</v>
      </c>
      <c r="D55" s="157">
        <v>0.6</v>
      </c>
      <c r="E55" s="157">
        <v>0</v>
      </c>
      <c r="F55" s="157">
        <v>31.4</v>
      </c>
      <c r="G55" s="156">
        <v>124</v>
      </c>
      <c r="H55" s="72"/>
    </row>
    <row r="56" spans="1:8" ht="17.25" customHeight="1">
      <c r="A56" s="172" t="s">
        <v>62</v>
      </c>
      <c r="B56" s="41" t="s">
        <v>10</v>
      </c>
      <c r="C56" s="232">
        <v>40</v>
      </c>
      <c r="D56" s="41">
        <v>3.75</v>
      </c>
      <c r="E56" s="41">
        <v>1.86</v>
      </c>
      <c r="F56" s="41">
        <v>17.47</v>
      </c>
      <c r="G56" s="25">
        <v>110</v>
      </c>
      <c r="H56" s="72"/>
    </row>
    <row r="57" spans="1:8" ht="21" customHeight="1">
      <c r="A57" s="172" t="s">
        <v>71</v>
      </c>
      <c r="B57" s="41" t="s">
        <v>27</v>
      </c>
      <c r="C57" s="191">
        <v>40</v>
      </c>
      <c r="D57" s="41">
        <v>2.53</v>
      </c>
      <c r="E57" s="41">
        <v>0.45</v>
      </c>
      <c r="F57" s="41">
        <v>17.4</v>
      </c>
      <c r="G57" s="25">
        <v>87.6</v>
      </c>
      <c r="H57" s="72"/>
    </row>
    <row r="58" spans="1:8" ht="17.25" customHeight="1">
      <c r="A58" s="173"/>
      <c r="B58" s="59" t="s">
        <v>14</v>
      </c>
      <c r="C58" s="46">
        <f>SUM(C51:C57)</f>
        <v>880</v>
      </c>
      <c r="D58" s="89">
        <f>SUM(D51:D57)</f>
        <v>23.660000000000004</v>
      </c>
      <c r="E58" s="89">
        <f>SUM(E51:E57)</f>
        <v>26.779999999999998</v>
      </c>
      <c r="F58" s="89">
        <f>SUM(F51:F57)</f>
        <v>118.96000000000001</v>
      </c>
      <c r="G58" s="46">
        <f>SUM(G51:G57)</f>
        <v>826.1</v>
      </c>
      <c r="H58" s="72"/>
    </row>
    <row r="59" spans="1:8" ht="17.25" customHeight="1">
      <c r="A59" s="168"/>
      <c r="B59" s="146" t="s">
        <v>91</v>
      </c>
      <c r="C59" s="80">
        <v>800</v>
      </c>
      <c r="D59" s="147" t="s">
        <v>151</v>
      </c>
      <c r="E59" s="147" t="s">
        <v>152</v>
      </c>
      <c r="F59" s="147" t="s">
        <v>153</v>
      </c>
      <c r="G59" s="148" t="s">
        <v>154</v>
      </c>
      <c r="H59" s="72"/>
    </row>
    <row r="60" spans="1:8" ht="23.25" customHeight="1">
      <c r="A60" s="173"/>
      <c r="B60" s="44" t="s">
        <v>15</v>
      </c>
      <c r="C60" s="45"/>
      <c r="D60" s="46">
        <f>D47+D58</f>
        <v>37.86000000000001</v>
      </c>
      <c r="E60" s="46">
        <f>E47+E58</f>
        <v>44.3</v>
      </c>
      <c r="F60" s="46">
        <f>F47+F58</f>
        <v>209.15</v>
      </c>
      <c r="G60" s="46">
        <f>G47+G58</f>
        <v>1400.2</v>
      </c>
      <c r="H60" s="72"/>
    </row>
    <row r="61" spans="1:8" ht="15.75" customHeight="1">
      <c r="A61" s="6"/>
      <c r="B61" s="145" t="s">
        <v>57</v>
      </c>
      <c r="C61" s="109"/>
      <c r="D61" s="48" t="s">
        <v>158</v>
      </c>
      <c r="E61" s="48" t="s">
        <v>157</v>
      </c>
      <c r="F61" s="48" t="s">
        <v>156</v>
      </c>
      <c r="G61" s="48" t="s">
        <v>155</v>
      </c>
      <c r="H61" s="72"/>
    </row>
    <row r="62" spans="1:8" ht="23.25" customHeight="1">
      <c r="A62" s="98"/>
      <c r="B62" s="192"/>
      <c r="C62" s="116"/>
      <c r="D62" s="101"/>
      <c r="E62" s="101"/>
      <c r="F62" s="101"/>
      <c r="G62" s="61"/>
      <c r="H62" s="107"/>
    </row>
    <row r="63" spans="1:8" ht="23.25" customHeight="1">
      <c r="A63" s="6"/>
      <c r="B63" s="49"/>
      <c r="C63" s="61"/>
      <c r="D63" s="48"/>
      <c r="E63" s="48"/>
      <c r="F63" s="48"/>
      <c r="G63" s="48"/>
      <c r="H63" s="72"/>
    </row>
    <row r="64" spans="1:8" ht="18" customHeight="1">
      <c r="A64" s="6"/>
      <c r="B64" s="198" t="s">
        <v>22</v>
      </c>
      <c r="C64" s="61"/>
      <c r="D64" s="48"/>
      <c r="E64" s="199"/>
      <c r="F64" s="199" t="s">
        <v>81</v>
      </c>
      <c r="G64" s="48"/>
      <c r="H64" s="72"/>
    </row>
    <row r="65" spans="1:8" ht="19.5" customHeight="1">
      <c r="A65" s="6"/>
      <c r="B65" s="198" t="s">
        <v>84</v>
      </c>
      <c r="C65" s="61"/>
      <c r="D65" s="48"/>
      <c r="E65" s="277" t="s">
        <v>82</v>
      </c>
      <c r="F65" s="277"/>
      <c r="G65" s="48"/>
      <c r="H65" s="72"/>
    </row>
    <row r="66" spans="1:8" ht="14.25" customHeight="1">
      <c r="A66" s="119"/>
      <c r="B66" s="198" t="s">
        <v>25</v>
      </c>
      <c r="C66" s="120"/>
      <c r="D66" s="121"/>
      <c r="E66" s="200" t="s">
        <v>83</v>
      </c>
      <c r="F66" s="200"/>
      <c r="G66" s="120"/>
      <c r="H66" s="72"/>
    </row>
    <row r="67" spans="1:8" ht="17.25" customHeight="1">
      <c r="A67" s="174"/>
      <c r="B67" s="198" t="s">
        <v>24</v>
      </c>
      <c r="C67" s="140"/>
      <c r="D67" s="140"/>
      <c r="E67" s="140"/>
      <c r="F67" s="140"/>
      <c r="G67" s="140"/>
      <c r="H67" s="72"/>
    </row>
    <row r="68" spans="1:8" ht="15.75" customHeight="1">
      <c r="A68" s="166"/>
      <c r="B68" s="140"/>
      <c r="C68" s="140"/>
      <c r="D68" s="140"/>
      <c r="E68" s="140"/>
      <c r="F68" s="140"/>
      <c r="G68" s="140"/>
      <c r="H68" s="95"/>
    </row>
    <row r="69" spans="1:8" ht="15" customHeight="1">
      <c r="A69" s="278" t="s">
        <v>140</v>
      </c>
      <c r="B69" s="278"/>
      <c r="C69" s="278"/>
      <c r="D69" s="278"/>
      <c r="E69" s="278"/>
      <c r="F69" s="278"/>
      <c r="G69" s="278"/>
      <c r="H69" s="72"/>
    </row>
    <row r="70" spans="1:8" ht="15.75">
      <c r="A70" s="102"/>
      <c r="B70" s="102"/>
      <c r="C70" s="102"/>
      <c r="D70" s="102"/>
      <c r="E70" s="103" t="s">
        <v>36</v>
      </c>
      <c r="F70" s="102"/>
      <c r="G70" s="102"/>
      <c r="H70" s="72"/>
    </row>
    <row r="71" spans="1:8" ht="15">
      <c r="A71" s="175" t="s">
        <v>0</v>
      </c>
      <c r="B71" s="104" t="s">
        <v>1</v>
      </c>
      <c r="C71" s="62" t="s">
        <v>2</v>
      </c>
      <c r="D71" s="279" t="s">
        <v>3</v>
      </c>
      <c r="E71" s="280"/>
      <c r="F71" s="281"/>
      <c r="G71" s="62" t="s">
        <v>4</v>
      </c>
      <c r="H71" s="72"/>
    </row>
    <row r="72" spans="1:8" ht="15">
      <c r="A72" s="176" t="s">
        <v>5</v>
      </c>
      <c r="B72" s="106"/>
      <c r="C72" s="15"/>
      <c r="D72" s="15" t="s">
        <v>6</v>
      </c>
      <c r="E72" s="15" t="s">
        <v>7</v>
      </c>
      <c r="F72" s="15" t="s">
        <v>8</v>
      </c>
      <c r="G72" s="14" t="s">
        <v>9</v>
      </c>
      <c r="H72" s="72"/>
    </row>
    <row r="73" spans="1:8" ht="15">
      <c r="A73" s="161">
        <v>1</v>
      </c>
      <c r="B73" s="105">
        <v>2</v>
      </c>
      <c r="C73" s="17">
        <v>3</v>
      </c>
      <c r="D73" s="16">
        <v>4</v>
      </c>
      <c r="E73" s="16">
        <v>5</v>
      </c>
      <c r="F73" s="16">
        <v>6</v>
      </c>
      <c r="G73" s="91">
        <v>7</v>
      </c>
      <c r="H73" s="72"/>
    </row>
    <row r="74" spans="1:28" ht="15">
      <c r="A74" s="162"/>
      <c r="B74" s="18"/>
      <c r="C74" s="19"/>
      <c r="D74" s="19"/>
      <c r="E74" s="19"/>
      <c r="F74" s="19"/>
      <c r="G74" s="92"/>
      <c r="H74" s="7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163"/>
      <c r="B75" s="18"/>
      <c r="C75" s="19"/>
      <c r="D75" s="284" t="s">
        <v>12</v>
      </c>
      <c r="E75" s="284"/>
      <c r="F75" s="20"/>
      <c r="G75" s="97"/>
      <c r="H75" s="7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6.5" customHeight="1">
      <c r="A76" s="152" t="s">
        <v>66</v>
      </c>
      <c r="B76" s="155" t="s">
        <v>125</v>
      </c>
      <c r="C76" s="191">
        <v>300</v>
      </c>
      <c r="D76" s="157">
        <v>10.22</v>
      </c>
      <c r="E76" s="157">
        <v>15.97</v>
      </c>
      <c r="F76" s="157">
        <v>64.12</v>
      </c>
      <c r="G76" s="156">
        <v>443.17</v>
      </c>
      <c r="H76" s="7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8" ht="15.75">
      <c r="A77" s="177" t="s">
        <v>92</v>
      </c>
      <c r="B77" s="52" t="s">
        <v>65</v>
      </c>
      <c r="C77" s="128">
        <v>10</v>
      </c>
      <c r="D77" s="127">
        <v>2.32</v>
      </c>
      <c r="E77" s="127">
        <v>2.95</v>
      </c>
      <c r="F77" s="127">
        <v>0</v>
      </c>
      <c r="G77" s="129">
        <v>36</v>
      </c>
      <c r="H77" s="72"/>
    </row>
    <row r="78" spans="1:8" ht="18" customHeight="1">
      <c r="A78" s="152" t="s">
        <v>93</v>
      </c>
      <c r="B78" s="155" t="s">
        <v>94</v>
      </c>
      <c r="C78" s="191">
        <v>200</v>
      </c>
      <c r="D78" s="231">
        <v>1.58</v>
      </c>
      <c r="E78" s="231">
        <v>1.35</v>
      </c>
      <c r="F78" s="231">
        <v>15.9</v>
      </c>
      <c r="G78" s="156">
        <v>81</v>
      </c>
      <c r="H78" s="72"/>
    </row>
    <row r="79" spans="1:8" ht="19.5" customHeight="1">
      <c r="A79" s="152" t="s">
        <v>86</v>
      </c>
      <c r="B79" s="30" t="s">
        <v>20</v>
      </c>
      <c r="C79" s="232">
        <v>40</v>
      </c>
      <c r="D79" s="41">
        <v>3.75</v>
      </c>
      <c r="E79" s="41">
        <v>1.86</v>
      </c>
      <c r="F79" s="41">
        <v>17.47</v>
      </c>
      <c r="G79" s="25">
        <v>110</v>
      </c>
      <c r="H79" s="72"/>
    </row>
    <row r="80" spans="1:8" ht="15" customHeight="1">
      <c r="A80" s="154"/>
      <c r="B80" s="66" t="s">
        <v>14</v>
      </c>
      <c r="C80" s="35">
        <f>SUM(C76:C79)</f>
        <v>550</v>
      </c>
      <c r="D80" s="34">
        <f>SUM(D76:D79)</f>
        <v>17.87</v>
      </c>
      <c r="E80" s="34">
        <f>SUM(E76:E79)</f>
        <v>22.130000000000003</v>
      </c>
      <c r="F80" s="34">
        <f>SUM(F76:F79)</f>
        <v>97.49000000000001</v>
      </c>
      <c r="G80" s="67">
        <f>SUM(G76:$G$79)</f>
        <v>670.1700000000001</v>
      </c>
      <c r="H80" s="72"/>
    </row>
    <row r="81" spans="1:8" ht="15" customHeight="1">
      <c r="A81" s="154"/>
      <c r="B81" s="270" t="s">
        <v>146</v>
      </c>
      <c r="C81" s="271">
        <v>550</v>
      </c>
      <c r="D81" s="272" t="s">
        <v>147</v>
      </c>
      <c r="E81" s="272" t="s">
        <v>148</v>
      </c>
      <c r="F81" s="272" t="s">
        <v>149</v>
      </c>
      <c r="G81" s="272" t="s">
        <v>150</v>
      </c>
      <c r="H81" s="72"/>
    </row>
    <row r="82" spans="1:8" ht="15" customHeight="1">
      <c r="A82" s="169"/>
      <c r="B82" s="81"/>
      <c r="C82" s="78"/>
      <c r="D82" s="79"/>
      <c r="E82" s="79"/>
      <c r="F82" s="79"/>
      <c r="G82" s="82"/>
      <c r="H82" s="72"/>
    </row>
    <row r="83" spans="1:8" ht="15" customHeight="1">
      <c r="A83" s="6"/>
      <c r="B83" s="36"/>
      <c r="C83" s="37"/>
      <c r="D83" s="285" t="s">
        <v>11</v>
      </c>
      <c r="E83" s="286"/>
      <c r="F83" s="38"/>
      <c r="G83" s="68"/>
      <c r="H83" s="72"/>
    </row>
    <row r="84" spans="1:8" ht="15.75">
      <c r="A84" s="171" t="s">
        <v>72</v>
      </c>
      <c r="B84" s="30" t="s">
        <v>73</v>
      </c>
      <c r="C84" s="67">
        <v>100</v>
      </c>
      <c r="D84" s="39">
        <v>1.18</v>
      </c>
      <c r="E84" s="39">
        <v>5.067</v>
      </c>
      <c r="F84" s="39">
        <v>6.96</v>
      </c>
      <c r="G84" s="74">
        <v>78.33</v>
      </c>
      <c r="H84" s="72"/>
    </row>
    <row r="85" spans="1:8" ht="15.75">
      <c r="A85" s="170" t="s">
        <v>55</v>
      </c>
      <c r="B85" s="54" t="s">
        <v>29</v>
      </c>
      <c r="C85" s="134">
        <v>250</v>
      </c>
      <c r="D85" s="55">
        <v>5.6</v>
      </c>
      <c r="E85" s="55">
        <v>6.2</v>
      </c>
      <c r="F85" s="55">
        <v>22.3</v>
      </c>
      <c r="G85" s="93">
        <v>167</v>
      </c>
      <c r="H85" s="72"/>
    </row>
    <row r="86" spans="1:8" ht="15.75">
      <c r="A86" s="178" t="s">
        <v>53</v>
      </c>
      <c r="B86" s="7" t="s">
        <v>49</v>
      </c>
      <c r="C86" s="135">
        <v>200</v>
      </c>
      <c r="D86" s="41">
        <v>14.4</v>
      </c>
      <c r="E86" s="41">
        <v>11.64</v>
      </c>
      <c r="F86" s="41">
        <v>23.28</v>
      </c>
      <c r="G86" s="25">
        <v>278.4</v>
      </c>
      <c r="H86" s="72"/>
    </row>
    <row r="87" spans="1:8" ht="15.75">
      <c r="A87" s="171" t="s">
        <v>52</v>
      </c>
      <c r="B87" s="41" t="s">
        <v>28</v>
      </c>
      <c r="C87" s="56">
        <v>200</v>
      </c>
      <c r="D87" s="41">
        <v>0.1</v>
      </c>
      <c r="E87" s="41">
        <v>0.2</v>
      </c>
      <c r="F87" s="41">
        <v>27.5</v>
      </c>
      <c r="G87" s="25">
        <v>112.7</v>
      </c>
      <c r="H87" s="72"/>
    </row>
    <row r="88" spans="1:8" ht="21" customHeight="1">
      <c r="A88" s="172" t="s">
        <v>62</v>
      </c>
      <c r="B88" s="30" t="s">
        <v>20</v>
      </c>
      <c r="C88" s="232">
        <v>40</v>
      </c>
      <c r="D88" s="41">
        <v>3.75</v>
      </c>
      <c r="E88" s="41">
        <v>1.86</v>
      </c>
      <c r="F88" s="41">
        <v>17.47</v>
      </c>
      <c r="G88" s="25">
        <v>110</v>
      </c>
      <c r="H88" s="107"/>
    </row>
    <row r="89" spans="1:8" ht="19.5" customHeight="1">
      <c r="A89" s="172" t="s">
        <v>71</v>
      </c>
      <c r="B89" s="41" t="s">
        <v>27</v>
      </c>
      <c r="C89" s="191">
        <v>40</v>
      </c>
      <c r="D89" s="41">
        <v>2.53</v>
      </c>
      <c r="E89" s="41">
        <v>0.45</v>
      </c>
      <c r="F89" s="41">
        <v>17.4</v>
      </c>
      <c r="G89" s="25">
        <v>87.6</v>
      </c>
      <c r="H89" s="107"/>
    </row>
    <row r="90" spans="1:8" ht="15.75">
      <c r="A90" s="179"/>
      <c r="B90" s="59" t="s">
        <v>14</v>
      </c>
      <c r="C90" s="46">
        <f>SUM(C84:C89)</f>
        <v>830</v>
      </c>
      <c r="D90" s="89">
        <f>D84+D85+D86+D87+D88+D89</f>
        <v>27.560000000000002</v>
      </c>
      <c r="E90" s="89">
        <f>SUM(E84:E89)</f>
        <v>25.416999999999998</v>
      </c>
      <c r="F90" s="89">
        <f>SUM(F84:F89)</f>
        <v>114.91</v>
      </c>
      <c r="G90" s="263">
        <f>SUM(G84:G89)</f>
        <v>834.0300000000001</v>
      </c>
      <c r="H90" s="107"/>
    </row>
    <row r="91" spans="1:8" ht="15.75">
      <c r="A91" s="168"/>
      <c r="B91" s="146" t="s">
        <v>91</v>
      </c>
      <c r="C91" s="80">
        <v>800</v>
      </c>
      <c r="D91" s="147" t="s">
        <v>151</v>
      </c>
      <c r="E91" s="147" t="s">
        <v>152</v>
      </c>
      <c r="F91" s="147" t="s">
        <v>153</v>
      </c>
      <c r="G91" s="148" t="s">
        <v>154</v>
      </c>
      <c r="H91" s="107"/>
    </row>
    <row r="92" spans="1:8" ht="27" customHeight="1">
      <c r="A92" s="180"/>
      <c r="B92" s="69" t="s">
        <v>15</v>
      </c>
      <c r="C92" s="70"/>
      <c r="D92" s="71">
        <f>D80+D90</f>
        <v>45.43000000000001</v>
      </c>
      <c r="E92" s="71">
        <f>E80+E90</f>
        <v>47.547</v>
      </c>
      <c r="F92" s="71">
        <f>F80+F90</f>
        <v>212.4</v>
      </c>
      <c r="G92" s="71">
        <f>G80+G90</f>
        <v>1504.2000000000003</v>
      </c>
      <c r="H92" s="107"/>
    </row>
    <row r="93" spans="1:8" ht="18.75" customHeight="1">
      <c r="A93" s="6"/>
      <c r="B93" s="49" t="s">
        <v>57</v>
      </c>
      <c r="C93" s="61"/>
      <c r="D93" s="48" t="s">
        <v>158</v>
      </c>
      <c r="E93" s="48" t="s">
        <v>157</v>
      </c>
      <c r="F93" s="48" t="s">
        <v>156</v>
      </c>
      <c r="G93" s="48" t="s">
        <v>155</v>
      </c>
      <c r="H93" s="107"/>
    </row>
    <row r="94" spans="1:8" ht="27" customHeight="1">
      <c r="A94" s="6"/>
      <c r="B94" s="108"/>
      <c r="C94" s="109"/>
      <c r="D94" s="110"/>
      <c r="E94" s="110"/>
      <c r="F94" s="110"/>
      <c r="G94" s="110"/>
      <c r="H94" s="107"/>
    </row>
    <row r="95" spans="1:8" ht="27" customHeight="1">
      <c r="A95" s="6"/>
      <c r="B95" s="111"/>
      <c r="C95" s="9"/>
      <c r="D95" s="112"/>
      <c r="E95" s="112"/>
      <c r="F95" s="112"/>
      <c r="G95" s="112"/>
      <c r="H95" s="107"/>
    </row>
    <row r="96" spans="1:8" ht="12.75" customHeight="1">
      <c r="A96" s="181"/>
      <c r="B96" s="143"/>
      <c r="C96" s="143"/>
      <c r="D96" s="143"/>
      <c r="E96" s="143"/>
      <c r="F96" s="143"/>
      <c r="G96" s="143"/>
      <c r="H96" s="143"/>
    </row>
    <row r="97" spans="1:8" ht="12.75" customHeight="1">
      <c r="A97" s="181"/>
      <c r="B97" s="143"/>
      <c r="C97" s="143"/>
      <c r="D97" s="143"/>
      <c r="E97" s="143"/>
      <c r="F97" s="143"/>
      <c r="G97" s="143"/>
      <c r="H97" s="143"/>
    </row>
    <row r="98" spans="1:8" ht="12.75" customHeight="1">
      <c r="A98" s="181"/>
      <c r="B98" s="198" t="s">
        <v>22</v>
      </c>
      <c r="C98" s="143"/>
      <c r="D98" s="143"/>
      <c r="E98" s="199"/>
      <c r="F98" s="199" t="s">
        <v>81</v>
      </c>
      <c r="G98" s="143"/>
      <c r="H98" s="143"/>
    </row>
    <row r="99" spans="1:8" ht="12.75" customHeight="1">
      <c r="A99" s="181"/>
      <c r="B99" s="198" t="s">
        <v>84</v>
      </c>
      <c r="C99" s="143"/>
      <c r="D99" s="143"/>
      <c r="E99" s="277" t="s">
        <v>82</v>
      </c>
      <c r="F99" s="277"/>
      <c r="G99" s="143"/>
      <c r="H99" s="143"/>
    </row>
    <row r="100" spans="1:8" ht="12.75" customHeight="1">
      <c r="A100" s="181"/>
      <c r="B100" s="198" t="s">
        <v>25</v>
      </c>
      <c r="C100" s="143"/>
      <c r="D100" s="143"/>
      <c r="E100" s="200" t="s">
        <v>83</v>
      </c>
      <c r="F100" s="200"/>
      <c r="G100" s="143"/>
      <c r="H100" s="143"/>
    </row>
    <row r="101" spans="1:8" ht="12.75" customHeight="1">
      <c r="A101" s="181"/>
      <c r="B101" s="198" t="s">
        <v>24</v>
      </c>
      <c r="C101" s="143"/>
      <c r="D101" s="143"/>
      <c r="E101" s="143"/>
      <c r="F101" s="143"/>
      <c r="G101" s="143"/>
      <c r="H101" s="143"/>
    </row>
    <row r="102" spans="1:8" ht="12.75" customHeight="1">
      <c r="A102" s="181"/>
      <c r="B102" s="143"/>
      <c r="C102" s="143"/>
      <c r="D102" s="143"/>
      <c r="E102" s="143"/>
      <c r="F102" s="143"/>
      <c r="G102" s="143"/>
      <c r="H102" s="143"/>
    </row>
    <row r="103" spans="1:8" ht="12.75" customHeight="1">
      <c r="A103" s="181"/>
      <c r="B103" s="143"/>
      <c r="C103" s="143"/>
      <c r="D103" s="143"/>
      <c r="E103" s="143"/>
      <c r="F103" s="143"/>
      <c r="G103" s="143"/>
      <c r="H103" s="143"/>
    </row>
    <row r="104" spans="1:8" ht="12.75" customHeight="1">
      <c r="A104" s="181"/>
      <c r="B104" s="143"/>
      <c r="C104" s="143"/>
      <c r="D104" s="143"/>
      <c r="E104" s="143"/>
      <c r="F104" s="143"/>
      <c r="G104" s="143"/>
      <c r="H104" s="143"/>
    </row>
    <row r="105" spans="1:8" s="3" customFormat="1" ht="21" customHeight="1">
      <c r="A105" s="278" t="s">
        <v>144</v>
      </c>
      <c r="B105" s="278"/>
      <c r="C105" s="278"/>
      <c r="D105" s="278"/>
      <c r="E105" s="278"/>
      <c r="F105" s="278"/>
      <c r="G105" s="278"/>
      <c r="H105" s="142"/>
    </row>
    <row r="106" spans="1:8" ht="12.75" customHeight="1">
      <c r="A106" s="6"/>
      <c r="B106" s="5"/>
      <c r="C106" s="10"/>
      <c r="D106" s="38"/>
      <c r="E106" s="38" t="s">
        <v>43</v>
      </c>
      <c r="F106" s="11"/>
      <c r="G106" s="11"/>
      <c r="H106" s="72"/>
    </row>
    <row r="107" spans="1:8" ht="27" customHeight="1">
      <c r="A107" s="159" t="s">
        <v>26</v>
      </c>
      <c r="B107" s="12" t="s">
        <v>1</v>
      </c>
      <c r="C107" s="13" t="s">
        <v>2</v>
      </c>
      <c r="D107" s="279" t="s">
        <v>3</v>
      </c>
      <c r="E107" s="280"/>
      <c r="F107" s="281"/>
      <c r="G107" s="13" t="s">
        <v>4</v>
      </c>
      <c r="H107" s="72"/>
    </row>
    <row r="108" spans="1:8" ht="19.5" customHeight="1">
      <c r="A108" s="160"/>
      <c r="B108" s="14"/>
      <c r="C108" s="15"/>
      <c r="D108" s="15" t="s">
        <v>6</v>
      </c>
      <c r="E108" s="15" t="s">
        <v>7</v>
      </c>
      <c r="F108" s="15" t="s">
        <v>8</v>
      </c>
      <c r="G108" s="15" t="s">
        <v>9</v>
      </c>
      <c r="H108" s="72"/>
    </row>
    <row r="109" spans="1:8" ht="15">
      <c r="A109" s="161">
        <v>1</v>
      </c>
      <c r="B109" s="16">
        <v>2</v>
      </c>
      <c r="C109" s="17">
        <v>3</v>
      </c>
      <c r="D109" s="16">
        <v>4</v>
      </c>
      <c r="E109" s="16">
        <v>5</v>
      </c>
      <c r="F109" s="16">
        <v>6</v>
      </c>
      <c r="G109" s="91">
        <v>7</v>
      </c>
      <c r="H109" s="72"/>
    </row>
    <row r="110" spans="1:8" ht="15">
      <c r="A110" s="162"/>
      <c r="B110" s="18"/>
      <c r="C110" s="19"/>
      <c r="D110" s="19"/>
      <c r="E110" s="19"/>
      <c r="F110" s="19"/>
      <c r="G110" s="92"/>
      <c r="H110" s="72"/>
    </row>
    <row r="111" spans="1:8" ht="15.75">
      <c r="A111" s="163"/>
      <c r="B111" s="18"/>
      <c r="C111" s="19"/>
      <c r="D111" s="284" t="s">
        <v>12</v>
      </c>
      <c r="E111" s="284"/>
      <c r="F111" s="20"/>
      <c r="G111" s="92"/>
      <c r="H111" s="72"/>
    </row>
    <row r="112" spans="1:8" ht="23.25" customHeight="1">
      <c r="A112" s="171" t="s">
        <v>69</v>
      </c>
      <c r="B112" s="122" t="s">
        <v>70</v>
      </c>
      <c r="C112" s="56">
        <v>300</v>
      </c>
      <c r="D112" s="24">
        <v>8.67</v>
      </c>
      <c r="E112" s="24">
        <v>14.61</v>
      </c>
      <c r="F112" s="24">
        <v>57.75</v>
      </c>
      <c r="G112" s="25">
        <v>396.16</v>
      </c>
      <c r="H112" s="72"/>
    </row>
    <row r="113" spans="1:8" ht="15.75">
      <c r="A113" s="154" t="s">
        <v>95</v>
      </c>
      <c r="B113" s="51" t="s">
        <v>68</v>
      </c>
      <c r="C113" s="233">
        <v>10</v>
      </c>
      <c r="D113" s="131">
        <v>0.08</v>
      </c>
      <c r="E113" s="131">
        <v>7.25</v>
      </c>
      <c r="F113" s="130">
        <v>0.13</v>
      </c>
      <c r="G113" s="129">
        <v>66</v>
      </c>
      <c r="H113" s="72"/>
    </row>
    <row r="114" spans="1:8" ht="15.75">
      <c r="A114" s="153" t="s">
        <v>56</v>
      </c>
      <c r="B114" s="50" t="s">
        <v>18</v>
      </c>
      <c r="C114" s="35">
        <v>205</v>
      </c>
      <c r="D114" s="51">
        <v>0.13</v>
      </c>
      <c r="E114" s="51">
        <v>0.02</v>
      </c>
      <c r="F114" s="51">
        <v>15.2</v>
      </c>
      <c r="G114" s="31">
        <v>62</v>
      </c>
      <c r="H114" s="72"/>
    </row>
    <row r="115" spans="1:8" ht="21" customHeight="1">
      <c r="A115" s="152" t="s">
        <v>86</v>
      </c>
      <c r="B115" s="30" t="s">
        <v>20</v>
      </c>
      <c r="C115" s="232">
        <v>40</v>
      </c>
      <c r="D115" s="41">
        <v>3.75</v>
      </c>
      <c r="E115" s="41">
        <v>1.86</v>
      </c>
      <c r="F115" s="41">
        <v>17.47</v>
      </c>
      <c r="G115" s="25">
        <v>110</v>
      </c>
      <c r="H115" s="72"/>
    </row>
    <row r="116" spans="1:8" ht="15.75">
      <c r="A116" s="153"/>
      <c r="B116" s="32" t="s">
        <v>14</v>
      </c>
      <c r="C116" s="35">
        <f>SUM(C112:C115)</f>
        <v>555</v>
      </c>
      <c r="D116" s="34">
        <f>SUM(D112:D115)</f>
        <v>12.63</v>
      </c>
      <c r="E116" s="34">
        <f>SUM(E112:E115)</f>
        <v>23.74</v>
      </c>
      <c r="F116" s="34">
        <f>SUM(F112:F115)</f>
        <v>90.55</v>
      </c>
      <c r="G116" s="35">
        <f>SUM(G112:G115)</f>
        <v>634.1600000000001</v>
      </c>
      <c r="H116" s="72"/>
    </row>
    <row r="117" spans="1:8" ht="15">
      <c r="A117" s="154"/>
      <c r="B117" s="270" t="s">
        <v>146</v>
      </c>
      <c r="C117" s="271">
        <v>550</v>
      </c>
      <c r="D117" s="272" t="s">
        <v>147</v>
      </c>
      <c r="E117" s="272" t="s">
        <v>148</v>
      </c>
      <c r="F117" s="272" t="s">
        <v>149</v>
      </c>
      <c r="G117" s="272" t="s">
        <v>150</v>
      </c>
      <c r="H117" s="72"/>
    </row>
    <row r="118" spans="1:8" ht="15.75">
      <c r="A118" s="182"/>
      <c r="B118" s="83"/>
      <c r="C118" s="78"/>
      <c r="D118" s="79"/>
      <c r="E118" s="79"/>
      <c r="F118" s="79"/>
      <c r="G118" s="78"/>
      <c r="H118" s="72"/>
    </row>
    <row r="119" spans="1:8" ht="15" customHeight="1">
      <c r="A119" s="183"/>
      <c r="B119" s="36"/>
      <c r="C119" s="37"/>
      <c r="D119" s="285" t="s">
        <v>11</v>
      </c>
      <c r="E119" s="286"/>
      <c r="F119" s="38"/>
      <c r="G119" s="37"/>
      <c r="H119" s="113"/>
    </row>
    <row r="120" spans="1:8" ht="25.5" customHeight="1">
      <c r="A120" s="152" t="s">
        <v>102</v>
      </c>
      <c r="B120" s="155" t="s">
        <v>103</v>
      </c>
      <c r="C120" s="241">
        <v>100</v>
      </c>
      <c r="D120" s="240">
        <v>0.58</v>
      </c>
      <c r="E120" s="240">
        <v>0.08</v>
      </c>
      <c r="F120" s="240">
        <v>1.58</v>
      </c>
      <c r="G120" s="239">
        <v>10</v>
      </c>
      <c r="H120" s="114"/>
    </row>
    <row r="121" spans="1:8" ht="15.75">
      <c r="A121" s="170" t="s">
        <v>54</v>
      </c>
      <c r="B121" s="54" t="s">
        <v>50</v>
      </c>
      <c r="C121" s="134">
        <v>250</v>
      </c>
      <c r="D121" s="55">
        <v>2.75</v>
      </c>
      <c r="E121" s="55">
        <v>2.75</v>
      </c>
      <c r="F121" s="55">
        <v>3.22</v>
      </c>
      <c r="G121" s="93">
        <v>117.5</v>
      </c>
      <c r="H121" s="114"/>
    </row>
    <row r="122" spans="1:8" ht="15.75">
      <c r="A122" s="171" t="s">
        <v>74</v>
      </c>
      <c r="B122" s="136" t="s">
        <v>75</v>
      </c>
      <c r="C122" s="137">
        <v>100</v>
      </c>
      <c r="D122" s="24">
        <v>8.697</v>
      </c>
      <c r="E122" s="24">
        <v>8.133</v>
      </c>
      <c r="F122" s="24">
        <v>2.836</v>
      </c>
      <c r="G122" s="25">
        <v>119</v>
      </c>
      <c r="H122" s="114"/>
    </row>
    <row r="123" spans="1:8" ht="15.75">
      <c r="A123" s="235" t="s">
        <v>99</v>
      </c>
      <c r="B123" s="236" t="s">
        <v>128</v>
      </c>
      <c r="C123" s="135">
        <v>180</v>
      </c>
      <c r="D123" s="237">
        <v>13.85</v>
      </c>
      <c r="E123" s="237">
        <v>9</v>
      </c>
      <c r="F123" s="237">
        <v>48.06</v>
      </c>
      <c r="G123" s="238">
        <v>292.5</v>
      </c>
      <c r="H123" s="114"/>
    </row>
    <row r="124" spans="1:8" ht="18.75" customHeight="1">
      <c r="A124" s="152" t="s">
        <v>100</v>
      </c>
      <c r="B124" s="155" t="s">
        <v>101</v>
      </c>
      <c r="C124" s="191">
        <v>200</v>
      </c>
      <c r="D124" s="157">
        <v>0.1</v>
      </c>
      <c r="E124" s="157">
        <v>0</v>
      </c>
      <c r="F124" s="157">
        <v>24.2</v>
      </c>
      <c r="G124" s="156">
        <v>93</v>
      </c>
      <c r="H124" s="114"/>
    </row>
    <row r="125" spans="1:8" ht="21" customHeight="1">
      <c r="A125" s="152" t="s">
        <v>86</v>
      </c>
      <c r="B125" s="155" t="s">
        <v>10</v>
      </c>
      <c r="C125" s="232">
        <v>40</v>
      </c>
      <c r="D125" s="41">
        <v>3.75</v>
      </c>
      <c r="E125" s="41">
        <v>1.86</v>
      </c>
      <c r="F125" s="41">
        <v>17.47</v>
      </c>
      <c r="G125" s="25">
        <v>110</v>
      </c>
      <c r="H125" s="114"/>
    </row>
    <row r="126" spans="1:8" ht="18.75" customHeight="1">
      <c r="A126" s="172" t="s">
        <v>71</v>
      </c>
      <c r="B126" s="41" t="s">
        <v>27</v>
      </c>
      <c r="C126" s="191">
        <v>40</v>
      </c>
      <c r="D126" s="41">
        <v>2.53</v>
      </c>
      <c r="E126" s="41">
        <v>0.45</v>
      </c>
      <c r="F126" s="41">
        <v>17.4</v>
      </c>
      <c r="G126" s="25">
        <v>87.6</v>
      </c>
      <c r="H126" s="114"/>
    </row>
    <row r="127" spans="1:8" ht="18.75" customHeight="1">
      <c r="A127" s="172" t="s">
        <v>110</v>
      </c>
      <c r="B127" s="41" t="s">
        <v>162</v>
      </c>
      <c r="C127" s="266">
        <v>30</v>
      </c>
      <c r="D127" s="41">
        <v>1.44</v>
      </c>
      <c r="E127" s="41">
        <v>5.29</v>
      </c>
      <c r="F127" s="41">
        <v>14.27</v>
      </c>
      <c r="G127" s="25">
        <v>110</v>
      </c>
      <c r="H127" s="114"/>
    </row>
    <row r="128" spans="1:8" ht="15.75">
      <c r="A128" s="179"/>
      <c r="B128" s="59" t="s">
        <v>14</v>
      </c>
      <c r="C128" s="46">
        <f>SUM(C120:C127)</f>
        <v>940</v>
      </c>
      <c r="D128" s="89">
        <f>SUM(D120:D126)</f>
        <v>32.257</v>
      </c>
      <c r="E128" s="89">
        <f>SUM(E120:E126)</f>
        <v>22.273</v>
      </c>
      <c r="F128" s="89">
        <f>SUM(F120:F126)</f>
        <v>114.76599999999999</v>
      </c>
      <c r="G128" s="46">
        <f>SUM(G120:G127)</f>
        <v>939.6</v>
      </c>
      <c r="H128" s="114"/>
    </row>
    <row r="129" spans="1:8" ht="15.75">
      <c r="A129" s="168"/>
      <c r="B129" s="146" t="s">
        <v>91</v>
      </c>
      <c r="C129" s="80">
        <v>800</v>
      </c>
      <c r="D129" s="147" t="s">
        <v>151</v>
      </c>
      <c r="E129" s="147" t="s">
        <v>152</v>
      </c>
      <c r="F129" s="147" t="s">
        <v>153</v>
      </c>
      <c r="G129" s="148" t="s">
        <v>154</v>
      </c>
      <c r="H129" s="114"/>
    </row>
    <row r="130" spans="1:8" ht="32.25" customHeight="1">
      <c r="A130" s="171"/>
      <c r="B130" s="60" t="s">
        <v>15</v>
      </c>
      <c r="C130" s="25"/>
      <c r="D130" s="56">
        <f>D116+D128</f>
        <v>44.887</v>
      </c>
      <c r="E130" s="56">
        <f>E116+E128</f>
        <v>46.013</v>
      </c>
      <c r="F130" s="56">
        <f>F116+F128</f>
        <v>205.31599999999997</v>
      </c>
      <c r="G130" s="56">
        <f>G116+G128</f>
        <v>1573.7600000000002</v>
      </c>
      <c r="H130" s="114"/>
    </row>
    <row r="131" spans="1:8" ht="20.25" customHeight="1">
      <c r="A131" s="109"/>
      <c r="B131" s="49" t="s">
        <v>57</v>
      </c>
      <c r="C131" s="61"/>
      <c r="D131" s="48" t="s">
        <v>158</v>
      </c>
      <c r="E131" s="48" t="s">
        <v>157</v>
      </c>
      <c r="F131" s="48" t="s">
        <v>156</v>
      </c>
      <c r="G131" s="48" t="s">
        <v>155</v>
      </c>
      <c r="H131" s="114"/>
    </row>
    <row r="132" spans="1:8" ht="20.25" customHeight="1">
      <c r="A132" s="109"/>
      <c r="B132" s="115"/>
      <c r="C132" s="61"/>
      <c r="D132" s="116"/>
      <c r="E132" s="116"/>
      <c r="F132" s="116"/>
      <c r="G132" s="116"/>
      <c r="H132" s="114"/>
    </row>
    <row r="133" spans="1:8" s="1" customFormat="1" ht="20.25" customHeight="1">
      <c r="A133" s="265"/>
      <c r="B133" s="121"/>
      <c r="C133" s="266"/>
      <c r="D133" s="267"/>
      <c r="E133" s="267"/>
      <c r="F133" s="267"/>
      <c r="G133" s="268"/>
      <c r="H133" s="269"/>
    </row>
    <row r="134" spans="1:8" s="4" customFormat="1" ht="15.75" customHeight="1">
      <c r="A134" s="6"/>
      <c r="B134" s="5"/>
      <c r="C134" s="10"/>
      <c r="D134" s="117"/>
      <c r="E134" s="117"/>
      <c r="F134" s="117"/>
      <c r="G134" s="117"/>
      <c r="H134" s="72"/>
    </row>
    <row r="135" spans="1:8" s="4" customFormat="1" ht="15.75" customHeight="1">
      <c r="A135" s="6"/>
      <c r="B135" s="198" t="s">
        <v>22</v>
      </c>
      <c r="C135" s="10"/>
      <c r="D135" s="117"/>
      <c r="E135" s="199"/>
      <c r="F135" s="199" t="s">
        <v>81</v>
      </c>
      <c r="G135" s="117"/>
      <c r="H135" s="72"/>
    </row>
    <row r="136" spans="1:8" s="4" customFormat="1" ht="17.25" customHeight="1">
      <c r="A136" s="6"/>
      <c r="B136" s="198" t="s">
        <v>84</v>
      </c>
      <c r="C136" s="10"/>
      <c r="D136" s="117"/>
      <c r="E136" s="277" t="s">
        <v>82</v>
      </c>
      <c r="F136" s="277"/>
      <c r="G136" s="117"/>
      <c r="H136" s="72"/>
    </row>
    <row r="137" spans="1:8" s="4" customFormat="1" ht="17.25" customHeight="1">
      <c r="A137" s="6"/>
      <c r="B137" s="198" t="s">
        <v>25</v>
      </c>
      <c r="C137" s="10"/>
      <c r="D137" s="117"/>
      <c r="E137" s="200" t="s">
        <v>83</v>
      </c>
      <c r="F137" s="200"/>
      <c r="G137" s="117"/>
      <c r="H137" s="72"/>
    </row>
    <row r="138" spans="1:8" s="4" customFormat="1" ht="15.75" customHeight="1">
      <c r="A138" s="6"/>
      <c r="B138" s="198" t="s">
        <v>24</v>
      </c>
      <c r="C138" s="10"/>
      <c r="D138" s="117"/>
      <c r="E138" s="117"/>
      <c r="F138" s="117"/>
      <c r="G138" s="117"/>
      <c r="H138" s="72"/>
    </row>
    <row r="139" spans="1:8" ht="15">
      <c r="A139" s="6"/>
      <c r="B139" s="5"/>
      <c r="C139" s="10"/>
      <c r="D139" s="117"/>
      <c r="E139" s="117"/>
      <c r="F139" s="117"/>
      <c r="G139" s="117"/>
      <c r="H139" s="72"/>
    </row>
    <row r="140" spans="1:8" ht="15" customHeight="1">
      <c r="A140" s="278" t="s">
        <v>143</v>
      </c>
      <c r="B140" s="278"/>
      <c r="C140" s="278"/>
      <c r="D140" s="278"/>
      <c r="E140" s="278"/>
      <c r="F140" s="278"/>
      <c r="G140" s="278"/>
      <c r="H140" s="72"/>
    </row>
    <row r="141" spans="1:8" ht="15.75">
      <c r="A141" s="102"/>
      <c r="B141" s="102"/>
      <c r="C141" s="102"/>
      <c r="D141" s="102"/>
      <c r="E141" s="103" t="s">
        <v>44</v>
      </c>
      <c r="F141" s="102"/>
      <c r="G141" s="102"/>
      <c r="H141" s="72"/>
    </row>
    <row r="142" spans="1:8" ht="15">
      <c r="A142" s="159" t="s">
        <v>0</v>
      </c>
      <c r="B142" s="12" t="s">
        <v>1</v>
      </c>
      <c r="C142" s="13" t="s">
        <v>2</v>
      </c>
      <c r="D142" s="279" t="s">
        <v>3</v>
      </c>
      <c r="E142" s="280"/>
      <c r="F142" s="281"/>
      <c r="G142" s="13" t="s">
        <v>4</v>
      </c>
      <c r="H142" s="72"/>
    </row>
    <row r="143" spans="1:8" ht="15">
      <c r="A143" s="160" t="s">
        <v>5</v>
      </c>
      <c r="B143" s="14"/>
      <c r="C143" s="15"/>
      <c r="D143" s="15" t="s">
        <v>6</v>
      </c>
      <c r="E143" s="15" t="s">
        <v>7</v>
      </c>
      <c r="F143" s="15" t="s">
        <v>8</v>
      </c>
      <c r="G143" s="14" t="s">
        <v>9</v>
      </c>
      <c r="H143" s="72"/>
    </row>
    <row r="144" spans="1:8" ht="15">
      <c r="A144" s="161">
        <v>1</v>
      </c>
      <c r="B144" s="16">
        <v>2</v>
      </c>
      <c r="C144" s="17">
        <v>3</v>
      </c>
      <c r="D144" s="16">
        <v>4</v>
      </c>
      <c r="E144" s="16">
        <v>5</v>
      </c>
      <c r="F144" s="16">
        <v>6</v>
      </c>
      <c r="G144" s="91">
        <v>7</v>
      </c>
      <c r="H144" s="72"/>
    </row>
    <row r="145" spans="1:8" ht="15">
      <c r="A145" s="162"/>
      <c r="B145" s="18"/>
      <c r="C145" s="19"/>
      <c r="D145" s="19"/>
      <c r="E145" s="19"/>
      <c r="F145" s="19"/>
      <c r="G145" s="92"/>
      <c r="H145" s="72"/>
    </row>
    <row r="146" spans="1:8" ht="15.75">
      <c r="A146" s="163"/>
      <c r="B146" s="18"/>
      <c r="C146" s="19"/>
      <c r="D146" s="284" t="s">
        <v>13</v>
      </c>
      <c r="E146" s="284"/>
      <c r="F146" s="20"/>
      <c r="G146" s="97"/>
      <c r="H146" s="72"/>
    </row>
    <row r="147" spans="1:8" ht="15.75">
      <c r="A147" s="152" t="s">
        <v>108</v>
      </c>
      <c r="B147" s="155" t="s">
        <v>109</v>
      </c>
      <c r="C147" s="191">
        <v>300</v>
      </c>
      <c r="D147" s="157">
        <v>10.44</v>
      </c>
      <c r="E147" s="157">
        <v>11.376</v>
      </c>
      <c r="F147" s="157">
        <v>35.57</v>
      </c>
      <c r="G147" s="156">
        <v>203.04</v>
      </c>
      <c r="H147" s="75"/>
    </row>
    <row r="148" spans="1:8" ht="15.75">
      <c r="A148" s="152" t="s">
        <v>89</v>
      </c>
      <c r="B148" s="155" t="s">
        <v>90</v>
      </c>
      <c r="C148" s="191">
        <v>200</v>
      </c>
      <c r="D148" s="157">
        <v>4.07</v>
      </c>
      <c r="E148" s="157">
        <v>3.54</v>
      </c>
      <c r="F148" s="157">
        <v>17.58</v>
      </c>
      <c r="G148" s="156">
        <v>118.6</v>
      </c>
      <c r="H148" s="75"/>
    </row>
    <row r="149" spans="1:8" ht="21" customHeight="1">
      <c r="A149" s="154" t="s">
        <v>95</v>
      </c>
      <c r="B149" s="51" t="s">
        <v>68</v>
      </c>
      <c r="C149" s="233">
        <v>10</v>
      </c>
      <c r="D149" s="131">
        <v>0.08</v>
      </c>
      <c r="E149" s="131">
        <v>7.25</v>
      </c>
      <c r="F149" s="130">
        <v>0.13</v>
      </c>
      <c r="G149" s="129">
        <v>66</v>
      </c>
      <c r="H149" s="75"/>
    </row>
    <row r="150" spans="1:8" ht="21" customHeight="1">
      <c r="A150" s="152" t="s">
        <v>110</v>
      </c>
      <c r="B150" s="155" t="s">
        <v>111</v>
      </c>
      <c r="C150" s="191">
        <v>30</v>
      </c>
      <c r="D150" s="157">
        <v>4.35</v>
      </c>
      <c r="E150" s="157">
        <v>16.95</v>
      </c>
      <c r="F150" s="157">
        <v>15.6</v>
      </c>
      <c r="G150" s="156">
        <v>117</v>
      </c>
      <c r="H150" s="75"/>
    </row>
    <row r="151" spans="1:8" ht="19.5" customHeight="1">
      <c r="A151" s="172" t="s">
        <v>62</v>
      </c>
      <c r="B151" s="41" t="s">
        <v>10</v>
      </c>
      <c r="C151" s="232">
        <v>40</v>
      </c>
      <c r="D151" s="41">
        <v>3.75</v>
      </c>
      <c r="E151" s="41">
        <v>1.86</v>
      </c>
      <c r="F151" s="41">
        <v>17.47</v>
      </c>
      <c r="G151" s="25">
        <v>110</v>
      </c>
      <c r="H151" s="75"/>
    </row>
    <row r="152" spans="1:8" ht="24" customHeight="1">
      <c r="A152" s="153"/>
      <c r="B152" s="32" t="s">
        <v>14</v>
      </c>
      <c r="C152" s="53">
        <f>SUM(C147:C151)</f>
        <v>580</v>
      </c>
      <c r="D152" s="34">
        <f>SUM(D147:D151)</f>
        <v>22.689999999999998</v>
      </c>
      <c r="E152" s="34">
        <f>SUM(E147:E151)</f>
        <v>40.976</v>
      </c>
      <c r="F152" s="34">
        <f>SUM(F147:F151)</f>
        <v>86.35</v>
      </c>
      <c r="G152" s="35">
        <f>SUM(G147:G151)</f>
        <v>614.64</v>
      </c>
      <c r="H152" s="75"/>
    </row>
    <row r="153" spans="1:8" ht="20.25" customHeight="1">
      <c r="A153" s="154"/>
      <c r="B153" s="270" t="s">
        <v>146</v>
      </c>
      <c r="C153" s="271">
        <v>550</v>
      </c>
      <c r="D153" s="272" t="s">
        <v>147</v>
      </c>
      <c r="E153" s="272" t="s">
        <v>148</v>
      </c>
      <c r="F153" s="272" t="s">
        <v>149</v>
      </c>
      <c r="G153" s="272" t="s">
        <v>150</v>
      </c>
      <c r="H153" s="75"/>
    </row>
    <row r="154" spans="1:8" ht="20.25" customHeight="1">
      <c r="A154" s="182"/>
      <c r="B154" s="83"/>
      <c r="C154" s="84"/>
      <c r="D154" s="79"/>
      <c r="E154" s="79"/>
      <c r="F154" s="79"/>
      <c r="G154" s="78"/>
      <c r="H154" s="75"/>
    </row>
    <row r="155" spans="1:8" ht="15.75">
      <c r="A155" s="183"/>
      <c r="B155" s="36"/>
      <c r="C155" s="37"/>
      <c r="D155" s="282" t="s">
        <v>11</v>
      </c>
      <c r="E155" s="283"/>
      <c r="F155" s="38"/>
      <c r="G155" s="37"/>
      <c r="H155" s="72"/>
    </row>
    <row r="156" spans="1:8" ht="34.5" customHeight="1">
      <c r="A156" s="184" t="s">
        <v>76</v>
      </c>
      <c r="B156" s="138" t="s">
        <v>77</v>
      </c>
      <c r="C156" s="56">
        <v>100</v>
      </c>
      <c r="D156" s="28">
        <v>3</v>
      </c>
      <c r="E156" s="28">
        <v>3.9</v>
      </c>
      <c r="F156" s="28">
        <v>6.3</v>
      </c>
      <c r="G156" s="29">
        <v>70.2</v>
      </c>
      <c r="H156" s="72"/>
    </row>
    <row r="157" spans="1:8" ht="16.5" customHeight="1">
      <c r="A157" s="242" t="s">
        <v>105</v>
      </c>
      <c r="B157" s="243" t="s">
        <v>104</v>
      </c>
      <c r="C157" s="56">
        <v>250</v>
      </c>
      <c r="D157" s="244">
        <v>2.5</v>
      </c>
      <c r="E157" s="244">
        <v>3</v>
      </c>
      <c r="F157" s="245">
        <v>18.25</v>
      </c>
      <c r="G157" s="125">
        <v>113</v>
      </c>
      <c r="H157" s="72"/>
    </row>
    <row r="158" spans="1:8" ht="16.5" customHeight="1">
      <c r="A158" s="154" t="s">
        <v>78</v>
      </c>
      <c r="B158" s="52" t="s">
        <v>58</v>
      </c>
      <c r="C158" s="168">
        <v>100</v>
      </c>
      <c r="D158" s="51">
        <v>10.6</v>
      </c>
      <c r="E158" s="51">
        <v>5.1</v>
      </c>
      <c r="F158" s="51">
        <v>5.6</v>
      </c>
      <c r="G158" s="31">
        <v>112</v>
      </c>
      <c r="H158" s="72"/>
    </row>
    <row r="159" spans="1:8" ht="15.75">
      <c r="A159" s="152" t="s">
        <v>99</v>
      </c>
      <c r="B159" s="155" t="s">
        <v>107</v>
      </c>
      <c r="C159" s="191">
        <v>150</v>
      </c>
      <c r="D159" s="157">
        <v>3.54</v>
      </c>
      <c r="E159" s="157">
        <v>7.28</v>
      </c>
      <c r="F159" s="157">
        <v>36.75</v>
      </c>
      <c r="G159" s="156">
        <v>261.77</v>
      </c>
      <c r="H159" s="72"/>
    </row>
    <row r="160" spans="1:8" ht="15.75">
      <c r="A160" s="171" t="s">
        <v>52</v>
      </c>
      <c r="B160" s="41" t="s">
        <v>28</v>
      </c>
      <c r="C160" s="56">
        <v>200</v>
      </c>
      <c r="D160" s="41">
        <v>0.1</v>
      </c>
      <c r="E160" s="41">
        <v>0.2</v>
      </c>
      <c r="F160" s="41">
        <v>27.5</v>
      </c>
      <c r="G160" s="25">
        <v>112.7</v>
      </c>
      <c r="H160" s="72"/>
    </row>
    <row r="161" spans="1:8" ht="15.75">
      <c r="A161" s="172" t="s">
        <v>62</v>
      </c>
      <c r="B161" s="41" t="s">
        <v>10</v>
      </c>
      <c r="C161" s="232">
        <v>40</v>
      </c>
      <c r="D161" s="41">
        <v>3.75</v>
      </c>
      <c r="E161" s="41">
        <v>1.86</v>
      </c>
      <c r="F161" s="41">
        <v>17.47</v>
      </c>
      <c r="G161" s="25">
        <v>110</v>
      </c>
      <c r="H161" s="72"/>
    </row>
    <row r="162" spans="1:8" ht="18.75" customHeight="1">
      <c r="A162" s="172" t="s">
        <v>71</v>
      </c>
      <c r="B162" s="41" t="s">
        <v>27</v>
      </c>
      <c r="C162" s="191">
        <v>40</v>
      </c>
      <c r="D162" s="41">
        <v>2.53</v>
      </c>
      <c r="E162" s="41">
        <v>0.45</v>
      </c>
      <c r="F162" s="41">
        <v>17.4</v>
      </c>
      <c r="G162" s="25">
        <v>87.6</v>
      </c>
      <c r="H162" s="72"/>
    </row>
    <row r="163" spans="1:8" ht="15" customHeight="1">
      <c r="A163" s="172"/>
      <c r="B163" s="41"/>
      <c r="C163" s="42"/>
      <c r="D163" s="24"/>
      <c r="E163" s="24"/>
      <c r="F163" s="24"/>
      <c r="G163" s="25"/>
      <c r="H163" s="72"/>
    </row>
    <row r="164" spans="1:8" ht="20.25" customHeight="1">
      <c r="A164" s="185"/>
      <c r="B164" s="7" t="s">
        <v>14</v>
      </c>
      <c r="C164" s="246">
        <f>SUM(C156:C163)</f>
        <v>880</v>
      </c>
      <c r="D164" s="63">
        <f>SUM(D156:D163)</f>
        <v>26.020000000000003</v>
      </c>
      <c r="E164" s="63">
        <f>SUM(E156:E163)</f>
        <v>21.79</v>
      </c>
      <c r="F164" s="90">
        <f>F163+F162+F161+F160+F159+F158+F157+F156</f>
        <v>129.27</v>
      </c>
      <c r="G164" s="43">
        <f>G156+G157+G158+G159+G160+G161+G162+G163</f>
        <v>867.2700000000001</v>
      </c>
      <c r="H164" s="72"/>
    </row>
    <row r="165" spans="1:8" ht="20.25" customHeight="1">
      <c r="A165" s="168"/>
      <c r="B165" s="146" t="s">
        <v>91</v>
      </c>
      <c r="C165" s="80">
        <v>800</v>
      </c>
      <c r="D165" s="147" t="s">
        <v>151</v>
      </c>
      <c r="E165" s="147" t="s">
        <v>152</v>
      </c>
      <c r="F165" s="147" t="s">
        <v>153</v>
      </c>
      <c r="G165" s="148" t="s">
        <v>154</v>
      </c>
      <c r="H165" s="72"/>
    </row>
    <row r="166" spans="1:8" ht="15.75">
      <c r="A166" s="173"/>
      <c r="B166" s="57" t="s">
        <v>15</v>
      </c>
      <c r="C166" s="46"/>
      <c r="D166" s="46">
        <f>D152+D164</f>
        <v>48.71</v>
      </c>
      <c r="E166" s="46">
        <f>E152+E164</f>
        <v>62.766</v>
      </c>
      <c r="F166" s="46">
        <f>F152+F164</f>
        <v>215.62</v>
      </c>
      <c r="G166" s="46">
        <f>G152+G164</f>
        <v>1481.91</v>
      </c>
      <c r="H166" s="72"/>
    </row>
    <row r="167" spans="1:8" ht="15.75">
      <c r="A167" s="162"/>
      <c r="B167" s="49" t="s">
        <v>57</v>
      </c>
      <c r="C167" s="48"/>
      <c r="D167" s="48" t="s">
        <v>158</v>
      </c>
      <c r="E167" s="48" t="s">
        <v>157</v>
      </c>
      <c r="F167" s="48" t="s">
        <v>156</v>
      </c>
      <c r="G167" s="48" t="s">
        <v>155</v>
      </c>
      <c r="H167" s="118"/>
    </row>
    <row r="168" spans="1:8" ht="15">
      <c r="A168" s="6"/>
      <c r="B168" s="5"/>
      <c r="C168" s="10"/>
      <c r="D168" s="11"/>
      <c r="E168" s="11"/>
      <c r="F168" s="11"/>
      <c r="G168" s="11"/>
      <c r="H168" s="118"/>
    </row>
    <row r="169" spans="1:8" ht="15">
      <c r="A169" s="6"/>
      <c r="B169" s="5"/>
      <c r="C169" s="10"/>
      <c r="D169" s="11"/>
      <c r="E169" s="11"/>
      <c r="F169" s="11"/>
      <c r="G169" s="11"/>
      <c r="H169" s="118"/>
    </row>
    <row r="170" spans="1:8" ht="15.75">
      <c r="A170" s="98"/>
      <c r="B170" s="99"/>
      <c r="C170" s="100"/>
      <c r="D170" s="101"/>
      <c r="E170" s="101"/>
      <c r="F170" s="101"/>
      <c r="G170" s="61"/>
      <c r="H170" s="118"/>
    </row>
    <row r="171" spans="1:8" ht="15">
      <c r="A171" s="6"/>
      <c r="B171" s="5"/>
      <c r="C171" s="10"/>
      <c r="D171" s="11"/>
      <c r="E171" s="11"/>
      <c r="F171" s="11"/>
      <c r="G171" s="11"/>
      <c r="H171" s="118"/>
    </row>
    <row r="172" spans="1:8" ht="15">
      <c r="A172" s="6"/>
      <c r="B172" s="5"/>
      <c r="C172" s="10"/>
      <c r="D172" s="11"/>
      <c r="E172" s="11"/>
      <c r="F172" s="11"/>
      <c r="G172" s="11"/>
      <c r="H172" s="118"/>
    </row>
    <row r="173" spans="1:8" ht="15.75">
      <c r="A173" s="6"/>
      <c r="B173" s="198" t="s">
        <v>22</v>
      </c>
      <c r="C173" s="10"/>
      <c r="D173" s="11"/>
      <c r="E173" s="199"/>
      <c r="F173" s="199" t="s">
        <v>81</v>
      </c>
      <c r="G173" s="11"/>
      <c r="H173" s="118"/>
    </row>
    <row r="174" spans="1:8" ht="15.75">
      <c r="A174" s="6"/>
      <c r="B174" s="198" t="s">
        <v>84</v>
      </c>
      <c r="C174" s="10"/>
      <c r="D174" s="11"/>
      <c r="E174" s="277" t="s">
        <v>82</v>
      </c>
      <c r="F174" s="277"/>
      <c r="G174" s="11"/>
      <c r="H174" s="118"/>
    </row>
    <row r="175" spans="1:8" ht="15.75">
      <c r="A175" s="6"/>
      <c r="B175" s="198" t="s">
        <v>25</v>
      </c>
      <c r="C175" s="10"/>
      <c r="D175" s="11"/>
      <c r="E175" s="200" t="s">
        <v>83</v>
      </c>
      <c r="F175" s="200"/>
      <c r="G175" s="11"/>
      <c r="H175" s="118"/>
    </row>
    <row r="176" spans="1:8" ht="15.75">
      <c r="A176" s="6"/>
      <c r="B176" s="198" t="s">
        <v>24</v>
      </c>
      <c r="C176" s="10"/>
      <c r="D176" s="11"/>
      <c r="E176" s="11"/>
      <c r="F176" s="11"/>
      <c r="G176" s="11"/>
      <c r="H176" s="118"/>
    </row>
    <row r="177" spans="1:8" ht="15">
      <c r="A177" s="6"/>
      <c r="B177" s="5"/>
      <c r="C177" s="10"/>
      <c r="D177" s="11"/>
      <c r="E177" s="11"/>
      <c r="F177" s="11"/>
      <c r="G177" s="11"/>
      <c r="H177" s="118"/>
    </row>
    <row r="178" spans="1:8" ht="15">
      <c r="A178" s="6"/>
      <c r="B178" s="5"/>
      <c r="C178" s="10"/>
      <c r="D178" s="11"/>
      <c r="E178" s="11"/>
      <c r="F178" s="11"/>
      <c r="G178" s="11"/>
      <c r="H178" s="118"/>
    </row>
    <row r="179" spans="1:8" ht="15" customHeight="1">
      <c r="A179" s="278" t="s">
        <v>142</v>
      </c>
      <c r="B179" s="278"/>
      <c r="C179" s="278"/>
      <c r="D179" s="278"/>
      <c r="E179" s="278"/>
      <c r="F179" s="278"/>
      <c r="G179" s="278"/>
      <c r="H179" s="72"/>
    </row>
    <row r="180" spans="1:8" ht="20.25" customHeight="1">
      <c r="A180" s="6"/>
      <c r="B180" s="5"/>
      <c r="C180" s="10"/>
      <c r="D180" s="11"/>
      <c r="E180" s="38" t="s">
        <v>45</v>
      </c>
      <c r="F180" s="11"/>
      <c r="G180" s="11"/>
      <c r="H180" s="72"/>
    </row>
    <row r="181" spans="1:8" ht="25.5" customHeight="1">
      <c r="A181" s="159" t="s">
        <v>0</v>
      </c>
      <c r="B181" s="12" t="s">
        <v>1</v>
      </c>
      <c r="C181" s="13" t="s">
        <v>2</v>
      </c>
      <c r="D181" s="279" t="s">
        <v>3</v>
      </c>
      <c r="E181" s="280"/>
      <c r="F181" s="281"/>
      <c r="G181" s="13" t="s">
        <v>4</v>
      </c>
      <c r="H181" s="72"/>
    </row>
    <row r="182" spans="1:8" ht="15">
      <c r="A182" s="160" t="s">
        <v>5</v>
      </c>
      <c r="B182" s="14"/>
      <c r="C182" s="15"/>
      <c r="D182" s="15" t="s">
        <v>6</v>
      </c>
      <c r="E182" s="15" t="s">
        <v>7</v>
      </c>
      <c r="F182" s="15" t="s">
        <v>8</v>
      </c>
      <c r="G182" s="15" t="s">
        <v>9</v>
      </c>
      <c r="H182" s="72"/>
    </row>
    <row r="183" spans="1:8" ht="15">
      <c r="A183" s="161">
        <v>1</v>
      </c>
      <c r="B183" s="16">
        <v>2</v>
      </c>
      <c r="C183" s="17">
        <v>3</v>
      </c>
      <c r="D183" s="16">
        <v>4</v>
      </c>
      <c r="E183" s="16">
        <v>5</v>
      </c>
      <c r="F183" s="16">
        <v>6</v>
      </c>
      <c r="G183" s="91">
        <v>7</v>
      </c>
      <c r="H183" s="72"/>
    </row>
    <row r="184" spans="1:8" ht="15">
      <c r="A184" s="162"/>
      <c r="B184" s="18"/>
      <c r="C184" s="19"/>
      <c r="D184" s="19"/>
      <c r="E184" s="19"/>
      <c r="F184" s="19"/>
      <c r="G184" s="96"/>
      <c r="H184" s="72"/>
    </row>
    <row r="185" spans="1:8" ht="15.75">
      <c r="A185" s="163"/>
      <c r="B185" s="18"/>
      <c r="C185" s="19"/>
      <c r="D185" s="284" t="s">
        <v>12</v>
      </c>
      <c r="E185" s="284"/>
      <c r="F185" s="20"/>
      <c r="G185" s="97"/>
      <c r="H185" s="72"/>
    </row>
    <row r="186" spans="1:8" ht="27.75" customHeight="1">
      <c r="A186" s="171" t="s">
        <v>66</v>
      </c>
      <c r="B186" s="30" t="s">
        <v>126</v>
      </c>
      <c r="C186" s="255">
        <v>250</v>
      </c>
      <c r="D186" s="253">
        <v>8.306</v>
      </c>
      <c r="E186" s="58">
        <v>12.48</v>
      </c>
      <c r="F186" s="58">
        <v>55.88</v>
      </c>
      <c r="G186" s="25">
        <v>369.31</v>
      </c>
      <c r="H186" s="72"/>
    </row>
    <row r="187" spans="1:8" ht="15" customHeight="1">
      <c r="A187" s="256" t="s">
        <v>124</v>
      </c>
      <c r="B187" s="123" t="s">
        <v>19</v>
      </c>
      <c r="C187" s="255">
        <v>200</v>
      </c>
      <c r="D187" s="258">
        <v>0.07</v>
      </c>
      <c r="E187" s="258">
        <v>0.02</v>
      </c>
      <c r="F187" s="258">
        <v>15</v>
      </c>
      <c r="G187" s="257">
        <v>60</v>
      </c>
      <c r="H187" s="72"/>
    </row>
    <row r="188" spans="1:8" ht="15" customHeight="1">
      <c r="A188" s="154" t="s">
        <v>64</v>
      </c>
      <c r="B188" s="150" t="s">
        <v>85</v>
      </c>
      <c r="C188" s="78">
        <v>100</v>
      </c>
      <c r="D188" s="127">
        <v>0.4</v>
      </c>
      <c r="E188" s="127">
        <v>0.4</v>
      </c>
      <c r="F188" s="127">
        <v>9.8</v>
      </c>
      <c r="G188" s="129">
        <v>44</v>
      </c>
      <c r="H188" s="72"/>
    </row>
    <row r="189" spans="1:8" ht="20.25" customHeight="1">
      <c r="A189" s="172" t="s">
        <v>62</v>
      </c>
      <c r="B189" s="41" t="s">
        <v>10</v>
      </c>
      <c r="C189" s="232">
        <v>40</v>
      </c>
      <c r="D189" s="41">
        <v>3.75</v>
      </c>
      <c r="E189" s="41">
        <v>1.86</v>
      </c>
      <c r="F189" s="41">
        <v>17.47</v>
      </c>
      <c r="G189" s="25">
        <v>110</v>
      </c>
      <c r="H189" s="72"/>
    </row>
    <row r="190" spans="1:8" ht="23.25" customHeight="1">
      <c r="A190" s="154"/>
      <c r="B190" s="32" t="s">
        <v>14</v>
      </c>
      <c r="C190" s="191">
        <f>SUM(C186:C189)</f>
        <v>590</v>
      </c>
      <c r="D190" s="273">
        <f>SUM(D186:D189)</f>
        <v>12.526</v>
      </c>
      <c r="E190" s="273">
        <f>SUM(E186:E189)</f>
        <v>14.76</v>
      </c>
      <c r="F190" s="273">
        <f>SUM(F186:F189)</f>
        <v>98.14999999999999</v>
      </c>
      <c r="G190" s="56">
        <f>SUM(G186:G189)</f>
        <v>583.31</v>
      </c>
      <c r="H190" s="72"/>
    </row>
    <row r="191" spans="1:8" ht="15">
      <c r="A191" s="154"/>
      <c r="B191" s="270" t="s">
        <v>146</v>
      </c>
      <c r="C191" s="271">
        <v>550</v>
      </c>
      <c r="D191" s="272" t="s">
        <v>147</v>
      </c>
      <c r="E191" s="272" t="s">
        <v>148</v>
      </c>
      <c r="F191" s="272" t="s">
        <v>149</v>
      </c>
      <c r="G191" s="272" t="s">
        <v>150</v>
      </c>
      <c r="H191" s="72"/>
    </row>
    <row r="192" spans="1:8" ht="15.75">
      <c r="A192" s="98"/>
      <c r="B192" s="99"/>
      <c r="C192" s="100"/>
      <c r="D192" s="101"/>
      <c r="E192" s="101"/>
      <c r="F192" s="101"/>
      <c r="G192" s="61"/>
      <c r="H192" s="72"/>
    </row>
    <row r="193" spans="1:8" ht="15.75">
      <c r="A193" s="6"/>
      <c r="B193" s="36"/>
      <c r="C193" s="37"/>
      <c r="D193" s="282" t="s">
        <v>11</v>
      </c>
      <c r="E193" s="283"/>
      <c r="F193" s="38"/>
      <c r="G193" s="37"/>
      <c r="H193" s="72"/>
    </row>
    <row r="194" spans="1:8" ht="33.75" customHeight="1">
      <c r="A194" s="171" t="s">
        <v>130</v>
      </c>
      <c r="B194" s="30" t="s">
        <v>133</v>
      </c>
      <c r="C194" s="67">
        <v>100</v>
      </c>
      <c r="D194" s="248">
        <v>0.084</v>
      </c>
      <c r="E194" s="248">
        <v>0.084</v>
      </c>
      <c r="F194" s="248">
        <v>5.066</v>
      </c>
      <c r="G194" s="262">
        <v>12</v>
      </c>
      <c r="H194" s="72"/>
    </row>
    <row r="195" spans="1:8" ht="15.75">
      <c r="A195" s="171" t="s">
        <v>51</v>
      </c>
      <c r="B195" s="40" t="s">
        <v>117</v>
      </c>
      <c r="C195" s="56">
        <v>250</v>
      </c>
      <c r="D195" s="24">
        <v>3.34</v>
      </c>
      <c r="E195" s="24">
        <v>10.75</v>
      </c>
      <c r="F195" s="24">
        <v>20.47</v>
      </c>
      <c r="G195" s="25">
        <v>168.75</v>
      </c>
      <c r="H195" s="72"/>
    </row>
    <row r="196" spans="1:8" ht="15.75">
      <c r="A196" s="247" t="s">
        <v>122</v>
      </c>
      <c r="B196" s="30" t="s">
        <v>123</v>
      </c>
      <c r="C196" s="252">
        <v>100</v>
      </c>
      <c r="D196" s="248">
        <v>10.43</v>
      </c>
      <c r="E196" s="248">
        <v>7.98</v>
      </c>
      <c r="F196" s="248">
        <v>9.03</v>
      </c>
      <c r="G196" s="251">
        <v>150.5</v>
      </c>
      <c r="H196" s="72"/>
    </row>
    <row r="197" spans="1:8" ht="15.75">
      <c r="A197" s="152" t="s">
        <v>96</v>
      </c>
      <c r="B197" s="249" t="s">
        <v>98</v>
      </c>
      <c r="C197" s="197">
        <v>150</v>
      </c>
      <c r="D197" s="234">
        <v>5.73</v>
      </c>
      <c r="E197" s="250">
        <v>6.08</v>
      </c>
      <c r="F197" s="250">
        <v>31.96</v>
      </c>
      <c r="G197" s="195">
        <v>205.5</v>
      </c>
      <c r="H197" s="72"/>
    </row>
    <row r="198" spans="1:8" ht="15.75">
      <c r="A198" s="152" t="s">
        <v>106</v>
      </c>
      <c r="B198" s="155" t="s">
        <v>16</v>
      </c>
      <c r="C198" s="191">
        <v>200</v>
      </c>
      <c r="D198" s="157">
        <v>0.6</v>
      </c>
      <c r="E198" s="157">
        <v>0</v>
      </c>
      <c r="F198" s="157">
        <v>31.4</v>
      </c>
      <c r="G198" s="156">
        <v>124</v>
      </c>
      <c r="H198" s="72"/>
    </row>
    <row r="199" spans="1:8" ht="20.25" customHeight="1">
      <c r="A199" s="172" t="s">
        <v>62</v>
      </c>
      <c r="B199" s="41" t="s">
        <v>10</v>
      </c>
      <c r="C199" s="232">
        <v>40</v>
      </c>
      <c r="D199" s="41">
        <v>3.75</v>
      </c>
      <c r="E199" s="41">
        <v>1.86</v>
      </c>
      <c r="F199" s="41">
        <v>17.47</v>
      </c>
      <c r="G199" s="25">
        <v>110</v>
      </c>
      <c r="H199" s="72"/>
    </row>
    <row r="200" spans="1:8" ht="24" customHeight="1">
      <c r="A200" s="172" t="s">
        <v>71</v>
      </c>
      <c r="B200" s="41" t="s">
        <v>27</v>
      </c>
      <c r="C200" s="191">
        <v>40</v>
      </c>
      <c r="D200" s="41">
        <v>2.53</v>
      </c>
      <c r="E200" s="41">
        <v>0.45</v>
      </c>
      <c r="F200" s="41">
        <v>17.4</v>
      </c>
      <c r="G200" s="25">
        <v>87.6</v>
      </c>
      <c r="H200" s="72"/>
    </row>
    <row r="201" spans="1:8" ht="15.75">
      <c r="A201" s="186"/>
      <c r="B201" s="7" t="s">
        <v>14</v>
      </c>
      <c r="C201" s="246">
        <f>SUM(C194:C200)</f>
        <v>880</v>
      </c>
      <c r="D201" s="94">
        <f>SUM(D194:D200)</f>
        <v>26.464000000000002</v>
      </c>
      <c r="E201" s="94">
        <f>SUM(E194:E200)</f>
        <v>27.203999999999997</v>
      </c>
      <c r="F201" s="94">
        <f>SUM(F194:F200)</f>
        <v>132.796</v>
      </c>
      <c r="G201" s="43">
        <f>SUM(G194:G200)</f>
        <v>858.35</v>
      </c>
      <c r="H201" s="72"/>
    </row>
    <row r="202" spans="1:8" ht="15.75">
      <c r="A202" s="168"/>
      <c r="B202" s="146" t="s">
        <v>91</v>
      </c>
      <c r="C202" s="80">
        <v>800</v>
      </c>
      <c r="D202" s="147" t="s">
        <v>151</v>
      </c>
      <c r="E202" s="147" t="s">
        <v>152</v>
      </c>
      <c r="F202" s="147" t="s">
        <v>153</v>
      </c>
      <c r="G202" s="148" t="s">
        <v>154</v>
      </c>
      <c r="H202" s="72"/>
    </row>
    <row r="203" spans="1:8" ht="21.75" customHeight="1">
      <c r="A203" s="173"/>
      <c r="B203" s="44" t="s">
        <v>15</v>
      </c>
      <c r="C203" s="45"/>
      <c r="D203" s="46">
        <f>D190+D201</f>
        <v>38.99</v>
      </c>
      <c r="E203" s="46">
        <f>E190+E201</f>
        <v>41.964</v>
      </c>
      <c r="F203" s="46">
        <f>F190+F201</f>
        <v>230.94599999999997</v>
      </c>
      <c r="G203" s="46">
        <f>G190+G201</f>
        <v>1441.6599999999999</v>
      </c>
      <c r="H203" s="72"/>
    </row>
    <row r="204" spans="1:8" ht="13.5" customHeight="1">
      <c r="A204" s="6"/>
      <c r="B204" s="47"/>
      <c r="C204" s="37"/>
      <c r="D204" s="48"/>
      <c r="E204" s="48"/>
      <c r="F204" s="48"/>
      <c r="G204" s="48"/>
      <c r="H204" s="72"/>
    </row>
    <row r="205" spans="1:8" ht="15.75">
      <c r="A205" s="6"/>
      <c r="B205" s="49" t="s">
        <v>57</v>
      </c>
      <c r="C205" s="37"/>
      <c r="D205" s="48" t="s">
        <v>158</v>
      </c>
      <c r="E205" s="48" t="s">
        <v>157</v>
      </c>
      <c r="F205" s="48" t="s">
        <v>156</v>
      </c>
      <c r="G205" s="48" t="s">
        <v>155</v>
      </c>
      <c r="H205" s="72"/>
    </row>
    <row r="206" spans="1:8" ht="15">
      <c r="A206" s="6"/>
      <c r="B206" s="22"/>
      <c r="C206" s="8"/>
      <c r="D206" s="11"/>
      <c r="E206" s="11"/>
      <c r="F206" s="11"/>
      <c r="G206" s="11"/>
      <c r="H206" s="72"/>
    </row>
    <row r="207" spans="1:8" ht="15">
      <c r="A207" s="6"/>
      <c r="B207" s="22"/>
      <c r="C207" s="8"/>
      <c r="D207" s="11"/>
      <c r="E207" s="11"/>
      <c r="F207" s="11"/>
      <c r="G207" s="11"/>
      <c r="H207" s="72"/>
    </row>
    <row r="208" spans="1:8" ht="15">
      <c r="A208" s="6"/>
      <c r="B208" s="22"/>
      <c r="C208" s="8"/>
      <c r="D208" s="11"/>
      <c r="E208" s="11"/>
      <c r="F208" s="11"/>
      <c r="G208" s="11"/>
      <c r="H208" s="72"/>
    </row>
    <row r="209" spans="1:8" ht="15">
      <c r="A209" s="158"/>
      <c r="B209" s="158"/>
      <c r="C209" s="158"/>
      <c r="D209" s="158"/>
      <c r="E209" s="158"/>
      <c r="F209" s="158"/>
      <c r="G209" s="158"/>
      <c r="H209" s="72"/>
    </row>
    <row r="210" spans="1:8" ht="15.75">
      <c r="A210" s="158"/>
      <c r="B210" s="198" t="s">
        <v>22</v>
      </c>
      <c r="C210" s="158"/>
      <c r="D210" s="158"/>
      <c r="E210" s="199"/>
      <c r="F210" s="199" t="s">
        <v>81</v>
      </c>
      <c r="G210" s="158"/>
      <c r="H210" s="72"/>
    </row>
    <row r="211" spans="1:8" ht="15.75">
      <c r="A211" s="158"/>
      <c r="B211" s="198" t="s">
        <v>84</v>
      </c>
      <c r="C211" s="158"/>
      <c r="D211" s="158"/>
      <c r="E211" s="277" t="s">
        <v>82</v>
      </c>
      <c r="F211" s="277"/>
      <c r="G211" s="158"/>
      <c r="H211" s="72"/>
    </row>
    <row r="212" spans="1:8" ht="15.75">
      <c r="A212" s="158"/>
      <c r="B212" s="198" t="s">
        <v>25</v>
      </c>
      <c r="C212" s="158"/>
      <c r="D212" s="158"/>
      <c r="E212" s="200" t="s">
        <v>83</v>
      </c>
      <c r="F212" s="200"/>
      <c r="G212" s="158"/>
      <c r="H212" s="72"/>
    </row>
    <row r="213" spans="1:8" ht="15.75">
      <c r="A213" s="158"/>
      <c r="B213" s="198" t="s">
        <v>24</v>
      </c>
      <c r="C213" s="158"/>
      <c r="D213" s="158"/>
      <c r="E213" s="158"/>
      <c r="F213" s="158"/>
      <c r="G213" s="158"/>
      <c r="H213" s="72"/>
    </row>
    <row r="214" spans="1:8" ht="15">
      <c r="A214" s="158"/>
      <c r="B214" s="158"/>
      <c r="C214" s="158"/>
      <c r="D214" s="158"/>
      <c r="E214" s="158"/>
      <c r="F214" s="158"/>
      <c r="G214" s="158"/>
      <c r="H214" s="72"/>
    </row>
    <row r="215" spans="1:8" ht="15">
      <c r="A215" s="158"/>
      <c r="B215" s="158"/>
      <c r="C215" s="158"/>
      <c r="D215" s="158"/>
      <c r="E215" s="158"/>
      <c r="F215" s="158"/>
      <c r="G215" s="158"/>
      <c r="H215" s="72"/>
    </row>
    <row r="216" spans="1:8" ht="15.75">
      <c r="A216" s="278" t="s">
        <v>141</v>
      </c>
      <c r="B216" s="278"/>
      <c r="C216" s="278"/>
      <c r="D216" s="278"/>
      <c r="E216" s="278"/>
      <c r="F216" s="278"/>
      <c r="G216" s="278"/>
      <c r="H216" s="72"/>
    </row>
    <row r="217" spans="1:8" ht="15.75">
      <c r="A217" s="102"/>
      <c r="B217" s="102"/>
      <c r="C217" s="102"/>
      <c r="D217" s="102"/>
      <c r="E217" s="103" t="s">
        <v>112</v>
      </c>
      <c r="F217" s="102"/>
      <c r="G217" s="102"/>
      <c r="H217" s="72"/>
    </row>
    <row r="218" spans="1:8" ht="15">
      <c r="A218" s="159" t="s">
        <v>0</v>
      </c>
      <c r="B218" s="203" t="s">
        <v>1</v>
      </c>
      <c r="C218" s="204" t="s">
        <v>2</v>
      </c>
      <c r="D218" s="303" t="s">
        <v>3</v>
      </c>
      <c r="E218" s="304"/>
      <c r="F218" s="305"/>
      <c r="G218" s="204" t="s">
        <v>4</v>
      </c>
      <c r="H218" s="72"/>
    </row>
    <row r="219" spans="1:8" ht="15">
      <c r="A219" s="160" t="s">
        <v>5</v>
      </c>
      <c r="B219" s="207"/>
      <c r="C219" s="160"/>
      <c r="D219" s="160" t="s">
        <v>6</v>
      </c>
      <c r="E219" s="160" t="s">
        <v>7</v>
      </c>
      <c r="F219" s="160" t="s">
        <v>8</v>
      </c>
      <c r="G219" s="160" t="s">
        <v>9</v>
      </c>
      <c r="H219" s="72"/>
    </row>
    <row r="220" spans="1:8" ht="15">
      <c r="A220" s="161">
        <v>1</v>
      </c>
      <c r="B220" s="205">
        <v>2</v>
      </c>
      <c r="C220" s="206">
        <v>3</v>
      </c>
      <c r="D220" s="205">
        <v>4</v>
      </c>
      <c r="E220" s="205">
        <v>5</v>
      </c>
      <c r="F220" s="205">
        <v>6</v>
      </c>
      <c r="G220" s="208">
        <v>7</v>
      </c>
      <c r="H220" s="72"/>
    </row>
    <row r="221" spans="1:8" ht="15">
      <c r="A221" s="162"/>
      <c r="B221" s="163"/>
      <c r="C221" s="209"/>
      <c r="D221" s="209"/>
      <c r="E221" s="209"/>
      <c r="F221" s="209"/>
      <c r="G221" s="210"/>
      <c r="H221" s="72"/>
    </row>
    <row r="222" spans="1:8" ht="15">
      <c r="A222" s="163"/>
      <c r="B222" s="163"/>
      <c r="C222" s="209"/>
      <c r="D222" s="287" t="s">
        <v>13</v>
      </c>
      <c r="E222" s="287"/>
      <c r="F222" s="144"/>
      <c r="G222" s="210"/>
      <c r="H222" s="72"/>
    </row>
    <row r="223" spans="1:8" ht="15.75">
      <c r="A223" s="153" t="s">
        <v>63</v>
      </c>
      <c r="B223" s="52" t="s">
        <v>67</v>
      </c>
      <c r="C223" s="128">
        <v>250</v>
      </c>
      <c r="D223" s="149">
        <v>11.3</v>
      </c>
      <c r="E223" s="149">
        <v>16.8</v>
      </c>
      <c r="F223" s="149">
        <v>50.75</v>
      </c>
      <c r="G223" s="132">
        <v>397.5</v>
      </c>
      <c r="H223" s="72"/>
    </row>
    <row r="224" spans="1:8" ht="15.75">
      <c r="A224" s="152" t="s">
        <v>93</v>
      </c>
      <c r="B224" s="155" t="s">
        <v>94</v>
      </c>
      <c r="C224" s="191">
        <v>200</v>
      </c>
      <c r="D224" s="231">
        <v>1.58</v>
      </c>
      <c r="E224" s="231">
        <v>1.35</v>
      </c>
      <c r="F224" s="231">
        <v>15.9</v>
      </c>
      <c r="G224" s="156">
        <v>81</v>
      </c>
      <c r="H224" s="72"/>
    </row>
    <row r="225" spans="1:8" ht="15.75">
      <c r="A225" s="154" t="s">
        <v>64</v>
      </c>
      <c r="B225" s="150" t="s">
        <v>85</v>
      </c>
      <c r="C225" s="33" t="s">
        <v>21</v>
      </c>
      <c r="D225" s="127">
        <v>0.4</v>
      </c>
      <c r="E225" s="127">
        <v>0.4</v>
      </c>
      <c r="F225" s="127">
        <v>9.8</v>
      </c>
      <c r="G225" s="129">
        <v>44</v>
      </c>
      <c r="H225" s="72"/>
    </row>
    <row r="226" spans="1:8" ht="15.75">
      <c r="A226" s="152" t="s">
        <v>86</v>
      </c>
      <c r="B226" s="155" t="s">
        <v>10</v>
      </c>
      <c r="C226" s="191">
        <v>30</v>
      </c>
      <c r="D226" s="157">
        <v>2.43</v>
      </c>
      <c r="E226" s="157">
        <v>0.3</v>
      </c>
      <c r="F226" s="157">
        <v>14.64</v>
      </c>
      <c r="G226" s="156">
        <v>72.6</v>
      </c>
      <c r="H226" s="72"/>
    </row>
    <row r="227" spans="1:8" ht="15.75">
      <c r="A227" s="167"/>
      <c r="B227" s="51"/>
      <c r="C227" s="26"/>
      <c r="D227" s="27"/>
      <c r="E227" s="27"/>
      <c r="F227" s="27"/>
      <c r="G227" s="26"/>
      <c r="H227" s="72"/>
    </row>
    <row r="228" spans="1:8" ht="15.75">
      <c r="A228" s="154"/>
      <c r="B228" s="64" t="s">
        <v>14</v>
      </c>
      <c r="C228" s="33">
        <f>C226+C225+C224+C223</f>
        <v>580</v>
      </c>
      <c r="D228" s="126">
        <f>SUM(D223:D227)</f>
        <v>15.71</v>
      </c>
      <c r="E228" s="126">
        <f>SUM(E223:E227)</f>
        <v>18.85</v>
      </c>
      <c r="F228" s="34">
        <f>SUM(F223:F227)</f>
        <v>91.09</v>
      </c>
      <c r="G228" s="35">
        <f>SUM(G223:G227)</f>
        <v>595.1</v>
      </c>
      <c r="H228" s="72"/>
    </row>
    <row r="229" spans="1:8" ht="15">
      <c r="A229" s="168"/>
      <c r="B229" s="270" t="s">
        <v>146</v>
      </c>
      <c r="C229" s="271">
        <v>550</v>
      </c>
      <c r="D229" s="272" t="s">
        <v>147</v>
      </c>
      <c r="E229" s="272" t="s">
        <v>148</v>
      </c>
      <c r="F229" s="272" t="s">
        <v>149</v>
      </c>
      <c r="G229" s="272" t="s">
        <v>150</v>
      </c>
      <c r="H229" s="72"/>
    </row>
    <row r="230" spans="1:8" ht="15.75">
      <c r="A230" s="169"/>
      <c r="B230" s="77"/>
      <c r="C230" s="78"/>
      <c r="D230" s="79"/>
      <c r="E230" s="79"/>
      <c r="F230" s="79"/>
      <c r="G230" s="78"/>
      <c r="H230" s="72"/>
    </row>
    <row r="231" spans="1:8" ht="15.75">
      <c r="A231" s="6"/>
      <c r="B231" s="65"/>
      <c r="C231" s="37"/>
      <c r="D231" s="282" t="s">
        <v>11</v>
      </c>
      <c r="E231" s="283"/>
      <c r="F231" s="38"/>
      <c r="G231" s="37"/>
      <c r="H231" s="72"/>
    </row>
    <row r="232" spans="1:8" ht="15.75">
      <c r="A232" s="152" t="s">
        <v>102</v>
      </c>
      <c r="B232" s="155" t="s">
        <v>103</v>
      </c>
      <c r="C232" s="241">
        <v>100</v>
      </c>
      <c r="D232" s="240">
        <v>0.58</v>
      </c>
      <c r="E232" s="240">
        <v>0.08</v>
      </c>
      <c r="F232" s="240">
        <v>1.58</v>
      </c>
      <c r="G232" s="239">
        <v>10</v>
      </c>
      <c r="H232" s="72"/>
    </row>
    <row r="233" spans="1:8" ht="15.75">
      <c r="A233" s="242" t="s">
        <v>121</v>
      </c>
      <c r="B233" s="243" t="s">
        <v>120</v>
      </c>
      <c r="C233" s="133">
        <v>250</v>
      </c>
      <c r="D233" s="124">
        <v>2.63</v>
      </c>
      <c r="E233" s="124">
        <v>6.88</v>
      </c>
      <c r="F233" s="124">
        <v>12.75</v>
      </c>
      <c r="G233" s="125">
        <v>125.25</v>
      </c>
      <c r="H233" s="72"/>
    </row>
    <row r="234" spans="1:8" ht="15.75">
      <c r="A234" s="153" t="s">
        <v>79</v>
      </c>
      <c r="B234" s="52" t="s">
        <v>80</v>
      </c>
      <c r="C234" s="53">
        <v>200</v>
      </c>
      <c r="D234" s="51">
        <v>15.2</v>
      </c>
      <c r="E234" s="51">
        <v>15.8</v>
      </c>
      <c r="F234" s="51">
        <v>36.2</v>
      </c>
      <c r="G234" s="31">
        <v>348</v>
      </c>
      <c r="H234" s="72"/>
    </row>
    <row r="235" spans="1:8" ht="15.75">
      <c r="A235" s="171" t="s">
        <v>52</v>
      </c>
      <c r="B235" s="41" t="s">
        <v>28</v>
      </c>
      <c r="C235" s="56">
        <v>200</v>
      </c>
      <c r="D235" s="41">
        <v>0.1</v>
      </c>
      <c r="E235" s="41">
        <v>0.2</v>
      </c>
      <c r="F235" s="41">
        <v>27.5</v>
      </c>
      <c r="G235" s="25">
        <v>112.7</v>
      </c>
      <c r="H235" s="72"/>
    </row>
    <row r="236" spans="1:8" ht="15.75">
      <c r="A236" s="172" t="s">
        <v>62</v>
      </c>
      <c r="B236" s="41" t="s">
        <v>10</v>
      </c>
      <c r="C236" s="232">
        <v>40</v>
      </c>
      <c r="D236" s="41">
        <v>3.75</v>
      </c>
      <c r="E236" s="41">
        <v>1.86</v>
      </c>
      <c r="F236" s="41">
        <v>17.47</v>
      </c>
      <c r="G236" s="25">
        <v>110</v>
      </c>
      <c r="H236" s="72"/>
    </row>
    <row r="237" spans="1:8" ht="15.75">
      <c r="A237" s="172" t="s">
        <v>71</v>
      </c>
      <c r="B237" s="41" t="s">
        <v>27</v>
      </c>
      <c r="C237" s="191">
        <v>40</v>
      </c>
      <c r="D237" s="41">
        <v>2.53</v>
      </c>
      <c r="E237" s="41">
        <v>0.45</v>
      </c>
      <c r="F237" s="41">
        <v>17.4</v>
      </c>
      <c r="G237" s="25">
        <v>87.6</v>
      </c>
      <c r="H237" s="72"/>
    </row>
    <row r="238" spans="1:8" ht="15.75">
      <c r="A238" s="172" t="s">
        <v>110</v>
      </c>
      <c r="B238" s="41" t="s">
        <v>161</v>
      </c>
      <c r="C238" s="191">
        <v>27</v>
      </c>
      <c r="D238" s="41">
        <v>0.8</v>
      </c>
      <c r="E238" s="41">
        <v>1</v>
      </c>
      <c r="F238" s="41">
        <v>23.2</v>
      </c>
      <c r="G238" s="25">
        <v>106.2</v>
      </c>
      <c r="H238" s="72"/>
    </row>
    <row r="239" spans="1:8" ht="15.75">
      <c r="A239" s="173"/>
      <c r="B239" s="59" t="s">
        <v>14</v>
      </c>
      <c r="C239" s="191">
        <f>SUM(C232:C238)</f>
        <v>857</v>
      </c>
      <c r="D239" s="273">
        <f>SUM(D232:D238)</f>
        <v>25.590000000000003</v>
      </c>
      <c r="E239" s="273">
        <f>SUM(E232:E238)</f>
        <v>26.27</v>
      </c>
      <c r="F239" s="273">
        <f>SUM(F232:F238)</f>
        <v>136.1</v>
      </c>
      <c r="G239" s="56">
        <f>SUM(G232:G238)</f>
        <v>899.7500000000001</v>
      </c>
      <c r="H239" s="72"/>
    </row>
    <row r="240" spans="1:8" ht="15.75">
      <c r="A240" s="168"/>
      <c r="B240" s="146" t="s">
        <v>91</v>
      </c>
      <c r="C240" s="80">
        <v>800</v>
      </c>
      <c r="D240" s="147" t="s">
        <v>151</v>
      </c>
      <c r="E240" s="147" t="s">
        <v>152</v>
      </c>
      <c r="F240" s="147" t="s">
        <v>153</v>
      </c>
      <c r="G240" s="148" t="s">
        <v>154</v>
      </c>
      <c r="H240" s="72"/>
    </row>
    <row r="241" spans="1:8" ht="15.75">
      <c r="A241" s="173"/>
      <c r="B241" s="44" t="s">
        <v>15</v>
      </c>
      <c r="C241" s="46"/>
      <c r="D241" s="274">
        <f>D239+D228</f>
        <v>41.300000000000004</v>
      </c>
      <c r="E241" s="274">
        <f>E239+E228</f>
        <v>45.120000000000005</v>
      </c>
      <c r="F241" s="46">
        <f>F239+F228</f>
        <v>227.19</v>
      </c>
      <c r="G241" s="46">
        <f>G239+G228</f>
        <v>1494.8500000000001</v>
      </c>
      <c r="H241" s="72"/>
    </row>
    <row r="242" spans="1:8" ht="15.75">
      <c r="A242" s="6"/>
      <c r="B242" s="145" t="s">
        <v>57</v>
      </c>
      <c r="C242" s="109"/>
      <c r="D242" s="48" t="s">
        <v>158</v>
      </c>
      <c r="E242" s="48" t="s">
        <v>157</v>
      </c>
      <c r="F242" s="48" t="s">
        <v>156</v>
      </c>
      <c r="G242" s="48" t="s">
        <v>155</v>
      </c>
      <c r="H242" s="72"/>
    </row>
    <row r="243" spans="1:8" ht="15">
      <c r="A243" s="6"/>
      <c r="B243" s="22"/>
      <c r="C243" s="8"/>
      <c r="D243" s="11"/>
      <c r="E243" s="11"/>
      <c r="F243" s="11"/>
      <c r="G243" s="11"/>
      <c r="H243" s="72"/>
    </row>
    <row r="244" spans="1:8" ht="15">
      <c r="A244" s="6"/>
      <c r="B244" s="22"/>
      <c r="C244" s="8"/>
      <c r="D244" s="11"/>
      <c r="E244" s="11"/>
      <c r="F244" s="11"/>
      <c r="G244" s="11"/>
      <c r="H244" s="72"/>
    </row>
    <row r="245" spans="1:8" ht="15">
      <c r="A245" s="6"/>
      <c r="B245" s="22"/>
      <c r="C245" s="8"/>
      <c r="D245" s="11"/>
      <c r="E245" s="11"/>
      <c r="F245" s="11"/>
      <c r="G245" s="11"/>
      <c r="H245" s="72"/>
    </row>
    <row r="246" spans="1:8" ht="15">
      <c r="A246" s="6"/>
      <c r="B246" s="22"/>
      <c r="C246" s="8"/>
      <c r="D246" s="11"/>
      <c r="E246" s="11"/>
      <c r="F246" s="11"/>
      <c r="G246" s="11"/>
      <c r="H246" s="72"/>
    </row>
    <row r="247" spans="1:8" ht="15">
      <c r="A247" s="6"/>
      <c r="B247" s="22"/>
      <c r="C247" s="8"/>
      <c r="D247" s="11"/>
      <c r="E247" s="11"/>
      <c r="F247" s="11"/>
      <c r="G247" s="11"/>
      <c r="H247" s="72"/>
    </row>
    <row r="248" spans="1:8" ht="15">
      <c r="A248" s="6"/>
      <c r="B248" s="22"/>
      <c r="C248" s="8"/>
      <c r="D248" s="11"/>
      <c r="E248" s="11"/>
      <c r="F248" s="11"/>
      <c r="G248" s="11"/>
      <c r="H248" s="72"/>
    </row>
    <row r="249" spans="1:8" ht="15">
      <c r="A249" s="6"/>
      <c r="B249" s="22"/>
      <c r="C249" s="8"/>
      <c r="D249" s="11"/>
      <c r="E249" s="11"/>
      <c r="F249" s="11"/>
      <c r="G249" s="11"/>
      <c r="H249" s="72"/>
    </row>
    <row r="250" spans="1:8" ht="15">
      <c r="A250" s="6"/>
      <c r="B250" s="22"/>
      <c r="C250" s="8"/>
      <c r="D250" s="11"/>
      <c r="E250" s="11"/>
      <c r="F250" s="11"/>
      <c r="G250" s="11"/>
      <c r="H250" s="72"/>
    </row>
    <row r="251" spans="1:8" ht="15">
      <c r="A251" s="6"/>
      <c r="B251" s="22"/>
      <c r="C251" s="8"/>
      <c r="D251" s="11"/>
      <c r="E251" s="11"/>
      <c r="F251" s="11"/>
      <c r="G251" s="11"/>
      <c r="H251" s="72"/>
    </row>
    <row r="252" spans="1:8" ht="15">
      <c r="A252" s="6"/>
      <c r="B252" s="22"/>
      <c r="C252" s="8"/>
      <c r="D252" s="11"/>
      <c r="E252" s="11"/>
      <c r="F252" s="11"/>
      <c r="G252" s="11"/>
      <c r="H252" s="72"/>
    </row>
    <row r="253" spans="1:8" ht="15">
      <c r="A253" s="6"/>
      <c r="B253" s="22"/>
      <c r="C253" s="8"/>
      <c r="D253" s="11"/>
      <c r="E253" s="11"/>
      <c r="F253" s="11"/>
      <c r="G253" s="11"/>
      <c r="H253" s="72"/>
    </row>
    <row r="254" spans="1:8" ht="15">
      <c r="A254" s="6"/>
      <c r="B254" s="22"/>
      <c r="C254" s="8"/>
      <c r="D254" s="11"/>
      <c r="E254" s="11"/>
      <c r="F254" s="11"/>
      <c r="G254" s="11"/>
      <c r="H254" s="72"/>
    </row>
    <row r="255" spans="1:8" ht="15">
      <c r="A255" s="6"/>
      <c r="B255" s="22"/>
      <c r="C255" s="8"/>
      <c r="D255" s="11"/>
      <c r="E255" s="11"/>
      <c r="F255" s="11"/>
      <c r="G255" s="11"/>
      <c r="H255" s="72"/>
    </row>
    <row r="256" spans="1:8" ht="15.75">
      <c r="A256" s="6"/>
      <c r="B256" s="49"/>
      <c r="C256" s="37"/>
      <c r="D256" s="48"/>
      <c r="E256" s="48"/>
      <c r="F256" s="48"/>
      <c r="G256" s="48"/>
      <c r="H256" s="73"/>
    </row>
    <row r="257" spans="1:8" ht="15.75">
      <c r="A257" s="6"/>
      <c r="B257" s="49"/>
      <c r="C257" s="61"/>
      <c r="D257" s="48"/>
      <c r="E257" s="48"/>
      <c r="F257" s="48"/>
      <c r="G257" s="48"/>
      <c r="H257" s="73"/>
    </row>
    <row r="258" spans="1:8" ht="15.75">
      <c r="A258" s="6"/>
      <c r="B258" s="198" t="s">
        <v>22</v>
      </c>
      <c r="C258" s="61"/>
      <c r="D258" s="48"/>
      <c r="E258" s="199"/>
      <c r="F258" s="199" t="s">
        <v>81</v>
      </c>
      <c r="G258" s="48"/>
      <c r="H258" s="73"/>
    </row>
    <row r="259" spans="1:8" ht="15.75">
      <c r="A259" s="6"/>
      <c r="B259" s="198" t="s">
        <v>84</v>
      </c>
      <c r="C259" s="61"/>
      <c r="D259" s="48"/>
      <c r="E259" s="277" t="s">
        <v>82</v>
      </c>
      <c r="F259" s="277"/>
      <c r="G259" s="48"/>
      <c r="H259" s="73"/>
    </row>
    <row r="260" spans="1:8" ht="15.75">
      <c r="A260" s="119"/>
      <c r="B260" s="198" t="s">
        <v>25</v>
      </c>
      <c r="C260" s="120"/>
      <c r="D260" s="121"/>
      <c r="E260" s="200" t="s">
        <v>83</v>
      </c>
      <c r="F260" s="200"/>
      <c r="G260" s="120"/>
      <c r="H260" s="73"/>
    </row>
    <row r="261" spans="1:8" ht="15.75">
      <c r="A261" s="174"/>
      <c r="B261" s="198" t="s">
        <v>24</v>
      </c>
      <c r="C261" s="140"/>
      <c r="D261" s="140"/>
      <c r="E261" s="140"/>
      <c r="F261" s="140"/>
      <c r="G261" s="140"/>
      <c r="H261" s="73"/>
    </row>
    <row r="262" spans="1:8" ht="15.75">
      <c r="A262" s="166"/>
      <c r="B262" s="140"/>
      <c r="C262" s="140"/>
      <c r="D262" s="140"/>
      <c r="E262" s="140"/>
      <c r="F262" s="140"/>
      <c r="G262" s="140"/>
      <c r="H262" s="73"/>
    </row>
    <row r="263" spans="1:8" ht="15.75">
      <c r="A263" s="278" t="s">
        <v>140</v>
      </c>
      <c r="B263" s="278"/>
      <c r="C263" s="278"/>
      <c r="D263" s="278"/>
      <c r="E263" s="278"/>
      <c r="F263" s="278"/>
      <c r="G263" s="278"/>
      <c r="H263" s="73"/>
    </row>
    <row r="264" spans="1:8" ht="15.75">
      <c r="A264" s="102"/>
      <c r="B264" s="102"/>
      <c r="C264" s="102"/>
      <c r="D264" s="102"/>
      <c r="E264" s="103" t="s">
        <v>113</v>
      </c>
      <c r="F264" s="102"/>
      <c r="G264" s="102"/>
      <c r="H264" s="73"/>
    </row>
    <row r="265" spans="1:8" ht="15.75">
      <c r="A265" s="175" t="s">
        <v>0</v>
      </c>
      <c r="B265" s="104" t="s">
        <v>1</v>
      </c>
      <c r="C265" s="62" t="s">
        <v>2</v>
      </c>
      <c r="D265" s="279" t="s">
        <v>3</v>
      </c>
      <c r="E265" s="280"/>
      <c r="F265" s="281"/>
      <c r="G265" s="62" t="s">
        <v>4</v>
      </c>
      <c r="H265" s="73"/>
    </row>
    <row r="266" spans="1:8" ht="15.75">
      <c r="A266" s="176" t="s">
        <v>5</v>
      </c>
      <c r="B266" s="106"/>
      <c r="C266" s="15"/>
      <c r="D266" s="15" t="s">
        <v>6</v>
      </c>
      <c r="E266" s="15" t="s">
        <v>7</v>
      </c>
      <c r="F266" s="15" t="s">
        <v>8</v>
      </c>
      <c r="G266" s="14" t="s">
        <v>9</v>
      </c>
      <c r="H266" s="73"/>
    </row>
    <row r="267" spans="1:8" ht="15.75">
      <c r="A267" s="161">
        <v>1</v>
      </c>
      <c r="B267" s="105">
        <v>2</v>
      </c>
      <c r="C267" s="17">
        <v>3</v>
      </c>
      <c r="D267" s="16">
        <v>4</v>
      </c>
      <c r="E267" s="16">
        <v>5</v>
      </c>
      <c r="F267" s="16">
        <v>6</v>
      </c>
      <c r="G267" s="91">
        <v>7</v>
      </c>
      <c r="H267" s="73"/>
    </row>
    <row r="268" spans="1:8" ht="15.75">
      <c r="A268" s="162"/>
      <c r="B268" s="18"/>
      <c r="C268" s="19"/>
      <c r="D268" s="19"/>
      <c r="E268" s="19"/>
      <c r="F268" s="19"/>
      <c r="G268" s="92"/>
      <c r="H268" s="73"/>
    </row>
    <row r="269" spans="1:8" ht="15.75">
      <c r="A269" s="163"/>
      <c r="B269" s="18"/>
      <c r="C269" s="19"/>
      <c r="D269" s="284" t="s">
        <v>12</v>
      </c>
      <c r="E269" s="284"/>
      <c r="F269" s="20"/>
      <c r="G269" s="97"/>
      <c r="H269" s="73"/>
    </row>
    <row r="270" spans="1:8" ht="15.75">
      <c r="A270" s="152" t="s">
        <v>66</v>
      </c>
      <c r="B270" s="155" t="s">
        <v>125</v>
      </c>
      <c r="C270" s="191">
        <v>300</v>
      </c>
      <c r="D270" s="157">
        <v>10.22</v>
      </c>
      <c r="E270" s="157">
        <v>15.97</v>
      </c>
      <c r="F270" s="157">
        <v>64.12</v>
      </c>
      <c r="G270" s="156">
        <v>443.17</v>
      </c>
      <c r="H270" s="73"/>
    </row>
    <row r="271" spans="1:8" ht="15.75">
      <c r="A271" s="177" t="s">
        <v>92</v>
      </c>
      <c r="B271" s="52" t="s">
        <v>65</v>
      </c>
      <c r="C271" s="128">
        <v>10</v>
      </c>
      <c r="D271" s="127">
        <v>2.32</v>
      </c>
      <c r="E271" s="127">
        <v>2.95</v>
      </c>
      <c r="F271" s="127">
        <v>0</v>
      </c>
      <c r="G271" s="129">
        <v>36</v>
      </c>
      <c r="H271" s="73"/>
    </row>
    <row r="272" spans="1:8" ht="15.75">
      <c r="A272" s="256" t="s">
        <v>124</v>
      </c>
      <c r="B272" s="123" t="s">
        <v>19</v>
      </c>
      <c r="C272" s="255">
        <v>200</v>
      </c>
      <c r="D272" s="258">
        <v>0.07</v>
      </c>
      <c r="E272" s="258">
        <v>0.02</v>
      </c>
      <c r="F272" s="258">
        <v>15</v>
      </c>
      <c r="G272" s="257">
        <v>60</v>
      </c>
      <c r="H272" s="73"/>
    </row>
    <row r="273" spans="1:8" ht="15.75">
      <c r="A273" s="152" t="s">
        <v>86</v>
      </c>
      <c r="B273" s="30" t="s">
        <v>20</v>
      </c>
      <c r="C273" s="232">
        <v>40</v>
      </c>
      <c r="D273" s="41">
        <v>3.75</v>
      </c>
      <c r="E273" s="41">
        <v>1.86</v>
      </c>
      <c r="F273" s="41">
        <v>17.47</v>
      </c>
      <c r="G273" s="25">
        <v>110</v>
      </c>
      <c r="H273" s="73"/>
    </row>
    <row r="274" spans="1:8" ht="15.75">
      <c r="A274" s="154"/>
      <c r="B274" s="66" t="s">
        <v>14</v>
      </c>
      <c r="C274" s="35">
        <f>SUM(C270:C273)</f>
        <v>550</v>
      </c>
      <c r="D274" s="34">
        <f>SUM(D270:D273)</f>
        <v>16.36</v>
      </c>
      <c r="E274" s="34">
        <f>SUM(E270:E273)</f>
        <v>20.8</v>
      </c>
      <c r="F274" s="34">
        <f>SUM(F270:F273)</f>
        <v>96.59</v>
      </c>
      <c r="G274" s="67">
        <f>SUM(G270:G273)</f>
        <v>649.1700000000001</v>
      </c>
      <c r="H274" s="73"/>
    </row>
    <row r="275" spans="1:8" ht="15.75">
      <c r="A275" s="154"/>
      <c r="B275" s="270" t="s">
        <v>146</v>
      </c>
      <c r="C275" s="271">
        <v>550</v>
      </c>
      <c r="D275" s="272" t="s">
        <v>147</v>
      </c>
      <c r="E275" s="272" t="s">
        <v>148</v>
      </c>
      <c r="F275" s="272" t="s">
        <v>149</v>
      </c>
      <c r="G275" s="272" t="s">
        <v>150</v>
      </c>
      <c r="H275" s="73"/>
    </row>
    <row r="276" spans="1:8" ht="15.75">
      <c r="A276" s="169"/>
      <c r="B276" s="81"/>
      <c r="C276" s="78"/>
      <c r="D276" s="79"/>
      <c r="E276" s="79"/>
      <c r="F276" s="79"/>
      <c r="G276" s="82"/>
      <c r="H276" s="73"/>
    </row>
    <row r="277" spans="1:8" ht="15.75">
      <c r="A277" s="6"/>
      <c r="B277" s="36"/>
      <c r="C277" s="37"/>
      <c r="D277" s="285" t="s">
        <v>11</v>
      </c>
      <c r="E277" s="286"/>
      <c r="F277" s="38"/>
      <c r="G277" s="68"/>
      <c r="H277" s="73"/>
    </row>
    <row r="278" spans="1:8" ht="30">
      <c r="A278" s="184" t="s">
        <v>76</v>
      </c>
      <c r="B278" s="138" t="s">
        <v>77</v>
      </c>
      <c r="C278" s="56">
        <v>100</v>
      </c>
      <c r="D278" s="28">
        <v>3</v>
      </c>
      <c r="E278" s="28">
        <v>3.9</v>
      </c>
      <c r="F278" s="28">
        <v>6.3</v>
      </c>
      <c r="G278" s="29">
        <v>70.2</v>
      </c>
      <c r="H278" s="73"/>
    </row>
    <row r="279" spans="1:8" ht="15.75">
      <c r="A279" s="170" t="s">
        <v>55</v>
      </c>
      <c r="B279" s="54" t="s">
        <v>29</v>
      </c>
      <c r="C279" s="134">
        <v>250</v>
      </c>
      <c r="D279" s="55">
        <v>5.6</v>
      </c>
      <c r="E279" s="55">
        <v>6.2</v>
      </c>
      <c r="F279" s="55">
        <v>22.3</v>
      </c>
      <c r="G279" s="93">
        <v>167</v>
      </c>
      <c r="H279" s="73"/>
    </row>
    <row r="280" spans="1:8" ht="15.75">
      <c r="A280" s="178" t="s">
        <v>53</v>
      </c>
      <c r="B280" s="7" t="s">
        <v>49</v>
      </c>
      <c r="C280" s="135">
        <v>200</v>
      </c>
      <c r="D280" s="41">
        <v>14.4</v>
      </c>
      <c r="E280" s="41">
        <v>11.64</v>
      </c>
      <c r="F280" s="41">
        <v>23.28</v>
      </c>
      <c r="G280" s="25">
        <v>278.4</v>
      </c>
      <c r="H280" s="73"/>
    </row>
    <row r="281" spans="1:8" ht="15.75">
      <c r="A281" s="152" t="s">
        <v>100</v>
      </c>
      <c r="B281" s="155" t="s">
        <v>101</v>
      </c>
      <c r="C281" s="191">
        <v>200</v>
      </c>
      <c r="D281" s="157">
        <v>0.1</v>
      </c>
      <c r="E281" s="157">
        <v>0</v>
      </c>
      <c r="F281" s="157">
        <v>24.2</v>
      </c>
      <c r="G281" s="156">
        <v>93</v>
      </c>
      <c r="H281" s="73"/>
    </row>
    <row r="282" spans="1:8" ht="15.75">
      <c r="A282" s="172" t="s">
        <v>62</v>
      </c>
      <c r="B282" s="30" t="s">
        <v>20</v>
      </c>
      <c r="C282" s="232">
        <v>40</v>
      </c>
      <c r="D282" s="41">
        <v>3.75</v>
      </c>
      <c r="E282" s="41">
        <v>1.86</v>
      </c>
      <c r="F282" s="41">
        <v>17.47</v>
      </c>
      <c r="G282" s="25">
        <v>110</v>
      </c>
      <c r="H282" s="73"/>
    </row>
    <row r="283" spans="1:8" ht="15.75">
      <c r="A283" s="172" t="s">
        <v>71</v>
      </c>
      <c r="B283" s="41" t="s">
        <v>27</v>
      </c>
      <c r="C283" s="191">
        <v>50</v>
      </c>
      <c r="D283" s="41">
        <v>3.16</v>
      </c>
      <c r="E283" s="41">
        <v>0.56</v>
      </c>
      <c r="F283" s="41">
        <v>21.75</v>
      </c>
      <c r="G283" s="25">
        <v>109.5</v>
      </c>
      <c r="H283" s="73"/>
    </row>
    <row r="284" spans="1:8" ht="15.75">
      <c r="A284" s="179"/>
      <c r="B284" s="59" t="s">
        <v>14</v>
      </c>
      <c r="C284" s="46">
        <f>SUM(C278:C283)</f>
        <v>840</v>
      </c>
      <c r="D284" s="89">
        <f>D278+D279+D280+D281+D282+D283</f>
        <v>30.01</v>
      </c>
      <c r="E284" s="89">
        <f>SUM(E278:E283)</f>
        <v>24.16</v>
      </c>
      <c r="F284" s="89">
        <f>SUM(F278:F283)</f>
        <v>115.3</v>
      </c>
      <c r="G284" s="46">
        <f>SUM(G278:G283)</f>
        <v>828.0999999999999</v>
      </c>
      <c r="H284" s="73"/>
    </row>
    <row r="285" spans="1:8" ht="15.75">
      <c r="A285" s="168"/>
      <c r="B285" s="146" t="s">
        <v>91</v>
      </c>
      <c r="C285" s="80">
        <v>800</v>
      </c>
      <c r="D285" s="147" t="s">
        <v>151</v>
      </c>
      <c r="E285" s="147" t="s">
        <v>152</v>
      </c>
      <c r="F285" s="147" t="s">
        <v>153</v>
      </c>
      <c r="G285" s="148" t="s">
        <v>154</v>
      </c>
      <c r="H285" s="73"/>
    </row>
    <row r="286" spans="1:8" ht="15.75">
      <c r="A286" s="180"/>
      <c r="B286" s="69" t="s">
        <v>15</v>
      </c>
      <c r="C286" s="70"/>
      <c r="D286" s="71">
        <f>D274+D284</f>
        <v>46.370000000000005</v>
      </c>
      <c r="E286" s="71">
        <f>E274+E284</f>
        <v>44.96</v>
      </c>
      <c r="F286" s="71">
        <f>F274+F284</f>
        <v>211.89</v>
      </c>
      <c r="G286" s="71">
        <f>G274+G284</f>
        <v>1477.27</v>
      </c>
      <c r="H286" s="73"/>
    </row>
    <row r="287" spans="1:8" ht="15.75">
      <c r="A287" s="6"/>
      <c r="B287" s="49" t="s">
        <v>57</v>
      </c>
      <c r="C287" s="61"/>
      <c r="D287" s="48" t="s">
        <v>158</v>
      </c>
      <c r="E287" s="48" t="s">
        <v>157</v>
      </c>
      <c r="F287" s="48" t="s">
        <v>156</v>
      </c>
      <c r="G287" s="48" t="s">
        <v>155</v>
      </c>
      <c r="H287" s="73"/>
    </row>
    <row r="288" spans="1:8" ht="15.75">
      <c r="A288" s="6"/>
      <c r="B288" s="49"/>
      <c r="C288" s="37"/>
      <c r="D288" s="48"/>
      <c r="E288" s="48"/>
      <c r="F288" s="48"/>
      <c r="G288" s="48"/>
      <c r="H288" s="73"/>
    </row>
    <row r="289" spans="1:8" ht="15.75">
      <c r="A289" s="6"/>
      <c r="B289" s="49"/>
      <c r="C289" s="37"/>
      <c r="D289" s="48"/>
      <c r="E289" s="48"/>
      <c r="F289" s="48"/>
      <c r="G289" s="48"/>
      <c r="H289" s="73"/>
    </row>
    <row r="290" spans="1:8" ht="15.75">
      <c r="A290" s="6"/>
      <c r="B290" s="49"/>
      <c r="C290" s="37"/>
      <c r="D290" s="48"/>
      <c r="E290" s="48"/>
      <c r="F290" s="48"/>
      <c r="G290" s="48"/>
      <c r="H290" s="73"/>
    </row>
    <row r="291" spans="1:8" ht="15.75">
      <c r="A291" s="6"/>
      <c r="B291" s="49"/>
      <c r="C291" s="37"/>
      <c r="D291" s="48"/>
      <c r="E291" s="48"/>
      <c r="F291" s="48"/>
      <c r="G291" s="48"/>
      <c r="H291" s="73"/>
    </row>
    <row r="292" spans="1:8" ht="15.75">
      <c r="A292" s="6"/>
      <c r="B292" s="49"/>
      <c r="C292" s="37"/>
      <c r="D292" s="48"/>
      <c r="E292" s="48"/>
      <c r="F292" s="48"/>
      <c r="G292" s="48"/>
      <c r="H292" s="73"/>
    </row>
    <row r="293" spans="1:8" ht="15.75">
      <c r="A293" s="6"/>
      <c r="B293" s="49"/>
      <c r="C293" s="37"/>
      <c r="D293" s="48"/>
      <c r="E293" s="48"/>
      <c r="F293" s="48"/>
      <c r="G293" s="48"/>
      <c r="H293" s="73"/>
    </row>
    <row r="294" spans="1:8" ht="15.75">
      <c r="A294" s="6"/>
      <c r="B294" s="49"/>
      <c r="C294" s="37"/>
      <c r="D294" s="48"/>
      <c r="E294" s="48"/>
      <c r="F294" s="48"/>
      <c r="G294" s="48"/>
      <c r="H294" s="73"/>
    </row>
    <row r="295" spans="1:8" ht="15.75">
      <c r="A295" s="6"/>
      <c r="B295" s="49"/>
      <c r="C295" s="37"/>
      <c r="D295" s="48"/>
      <c r="E295" s="48"/>
      <c r="F295" s="48"/>
      <c r="G295" s="48"/>
      <c r="H295" s="73"/>
    </row>
    <row r="296" spans="1:8" ht="15.75">
      <c r="A296" s="6"/>
      <c r="B296" s="49"/>
      <c r="C296" s="37"/>
      <c r="D296" s="48"/>
      <c r="E296" s="48"/>
      <c r="F296" s="48"/>
      <c r="G296" s="48"/>
      <c r="H296" s="73"/>
    </row>
    <row r="297" spans="1:8" ht="15.75">
      <c r="A297" s="6"/>
      <c r="B297" s="49"/>
      <c r="C297" s="37"/>
      <c r="D297" s="48"/>
      <c r="E297" s="48"/>
      <c r="F297" s="48"/>
      <c r="G297" s="48"/>
      <c r="H297" s="73"/>
    </row>
    <row r="298" spans="1:8" ht="15.75">
      <c r="A298" s="6"/>
      <c r="B298" s="49"/>
      <c r="C298" s="37"/>
      <c r="D298" s="48"/>
      <c r="E298" s="48"/>
      <c r="F298" s="48"/>
      <c r="G298" s="48"/>
      <c r="H298" s="73"/>
    </row>
    <row r="299" spans="1:8" ht="15.75">
      <c r="A299" s="6"/>
      <c r="B299" s="49"/>
      <c r="C299" s="37"/>
      <c r="D299" s="48"/>
      <c r="E299" s="48"/>
      <c r="F299" s="48"/>
      <c r="G299" s="48"/>
      <c r="H299" s="73"/>
    </row>
    <row r="300" spans="1:8" ht="15.75">
      <c r="A300" s="6"/>
      <c r="B300" s="49"/>
      <c r="C300" s="37"/>
      <c r="D300" s="48"/>
      <c r="E300" s="48"/>
      <c r="F300" s="48"/>
      <c r="G300" s="48"/>
      <c r="H300" s="73"/>
    </row>
    <row r="301" spans="1:8" ht="15.75">
      <c r="A301" s="6"/>
      <c r="B301" s="49"/>
      <c r="C301" s="37"/>
      <c r="D301" s="48"/>
      <c r="E301" s="48"/>
      <c r="F301" s="48"/>
      <c r="G301" s="48"/>
      <c r="H301" s="73"/>
    </row>
    <row r="302" spans="1:8" ht="15.75">
      <c r="A302" s="6"/>
      <c r="B302" s="49"/>
      <c r="C302" s="37"/>
      <c r="D302" s="48"/>
      <c r="E302" s="48"/>
      <c r="F302" s="48"/>
      <c r="G302" s="48"/>
      <c r="H302" s="73"/>
    </row>
    <row r="303" spans="1:8" ht="15.75">
      <c r="A303" s="6"/>
      <c r="B303" s="49"/>
      <c r="C303" s="37"/>
      <c r="D303" s="48"/>
      <c r="E303" s="48"/>
      <c r="F303" s="48"/>
      <c r="G303" s="48"/>
      <c r="H303" s="73"/>
    </row>
    <row r="304" spans="1:8" ht="15.75">
      <c r="A304" s="6"/>
      <c r="B304" s="49"/>
      <c r="C304" s="37"/>
      <c r="D304" s="48"/>
      <c r="E304" s="48"/>
      <c r="F304" s="48"/>
      <c r="G304" s="48"/>
      <c r="H304" s="73"/>
    </row>
    <row r="305" spans="1:8" ht="15.75">
      <c r="A305" s="181"/>
      <c r="B305" s="143"/>
      <c r="C305" s="143"/>
      <c r="D305" s="143"/>
      <c r="E305" s="143"/>
      <c r="F305" s="143"/>
      <c r="G305" s="143"/>
      <c r="H305" s="73"/>
    </row>
    <row r="306" spans="1:8" ht="15.75">
      <c r="A306" s="181"/>
      <c r="B306" s="198" t="s">
        <v>22</v>
      </c>
      <c r="C306" s="143"/>
      <c r="D306" s="143"/>
      <c r="E306" s="199"/>
      <c r="F306" s="199" t="s">
        <v>81</v>
      </c>
      <c r="G306" s="143"/>
      <c r="H306" s="73"/>
    </row>
    <row r="307" spans="1:8" ht="15.75">
      <c r="A307" s="181"/>
      <c r="B307" s="198" t="s">
        <v>84</v>
      </c>
      <c r="C307" s="143"/>
      <c r="D307" s="143"/>
      <c r="E307" s="277" t="s">
        <v>82</v>
      </c>
      <c r="F307" s="277"/>
      <c r="G307" s="143"/>
      <c r="H307" s="73"/>
    </row>
    <row r="308" spans="1:8" ht="15.75">
      <c r="A308" s="181"/>
      <c r="B308" s="198" t="s">
        <v>25</v>
      </c>
      <c r="C308" s="143"/>
      <c r="D308" s="143"/>
      <c r="E308" s="200" t="s">
        <v>83</v>
      </c>
      <c r="F308" s="200"/>
      <c r="G308" s="143"/>
      <c r="H308" s="73"/>
    </row>
    <row r="309" spans="1:8" ht="15.75">
      <c r="A309" s="181"/>
      <c r="B309" s="198" t="s">
        <v>24</v>
      </c>
      <c r="C309" s="143"/>
      <c r="D309" s="143"/>
      <c r="E309" s="143"/>
      <c r="F309" s="143"/>
      <c r="G309" s="143"/>
      <c r="H309" s="73"/>
    </row>
    <row r="310" spans="1:8" ht="15.75">
      <c r="A310" s="181"/>
      <c r="B310" s="143"/>
      <c r="C310" s="143"/>
      <c r="D310" s="143"/>
      <c r="E310" s="143"/>
      <c r="F310" s="143"/>
      <c r="G310" s="143"/>
      <c r="H310" s="73"/>
    </row>
    <row r="311" spans="1:8" ht="15.75">
      <c r="A311" s="181"/>
      <c r="B311" s="143"/>
      <c r="C311" s="143"/>
      <c r="D311" s="143"/>
      <c r="E311" s="143"/>
      <c r="F311" s="143"/>
      <c r="G311" s="143"/>
      <c r="H311" s="73"/>
    </row>
    <row r="312" spans="1:8" ht="15.75">
      <c r="A312" s="181"/>
      <c r="B312" s="143"/>
      <c r="C312" s="143"/>
      <c r="D312" s="143"/>
      <c r="E312" s="143"/>
      <c r="F312" s="143"/>
      <c r="G312" s="143"/>
      <c r="H312" s="73"/>
    </row>
    <row r="313" spans="1:8" ht="15.75">
      <c r="A313" s="278" t="s">
        <v>139</v>
      </c>
      <c r="B313" s="278"/>
      <c r="C313" s="278"/>
      <c r="D313" s="278"/>
      <c r="E313" s="278"/>
      <c r="F313" s="278"/>
      <c r="G313" s="278"/>
      <c r="H313" s="73"/>
    </row>
    <row r="314" spans="1:8" ht="15.75">
      <c r="A314" s="6"/>
      <c r="B314" s="5"/>
      <c r="C314" s="10"/>
      <c r="D314" s="38"/>
      <c r="E314" s="38" t="s">
        <v>114</v>
      </c>
      <c r="F314" s="11"/>
      <c r="G314" s="11"/>
      <c r="H314" s="73"/>
    </row>
    <row r="315" spans="1:8" ht="15.75">
      <c r="A315" s="159" t="s">
        <v>26</v>
      </c>
      <c r="B315" s="12" t="s">
        <v>1</v>
      </c>
      <c r="C315" s="13" t="s">
        <v>2</v>
      </c>
      <c r="D315" s="279" t="s">
        <v>3</v>
      </c>
      <c r="E315" s="280"/>
      <c r="F315" s="281"/>
      <c r="G315" s="13" t="s">
        <v>4</v>
      </c>
      <c r="H315" s="73"/>
    </row>
    <row r="316" spans="1:8" ht="15.75">
      <c r="A316" s="160"/>
      <c r="B316" s="14"/>
      <c r="C316" s="15"/>
      <c r="D316" s="15" t="s">
        <v>6</v>
      </c>
      <c r="E316" s="15" t="s">
        <v>7</v>
      </c>
      <c r="F316" s="15" t="s">
        <v>8</v>
      </c>
      <c r="G316" s="15" t="s">
        <v>9</v>
      </c>
      <c r="H316" s="73"/>
    </row>
    <row r="317" spans="1:8" ht="15.75">
      <c r="A317" s="161">
        <v>1</v>
      </c>
      <c r="B317" s="16">
        <v>2</v>
      </c>
      <c r="C317" s="17">
        <v>3</v>
      </c>
      <c r="D317" s="16">
        <v>4</v>
      </c>
      <c r="E317" s="16">
        <v>5</v>
      </c>
      <c r="F317" s="16">
        <v>6</v>
      </c>
      <c r="G317" s="91">
        <v>7</v>
      </c>
      <c r="H317" s="73"/>
    </row>
    <row r="318" spans="1:8" ht="15.75">
      <c r="A318" s="162"/>
      <c r="B318" s="18"/>
      <c r="C318" s="19"/>
      <c r="D318" s="19"/>
      <c r="E318" s="19"/>
      <c r="F318" s="19"/>
      <c r="G318" s="92"/>
      <c r="H318" s="73"/>
    </row>
    <row r="319" spans="1:8" ht="15.75">
      <c r="A319" s="163"/>
      <c r="B319" s="18"/>
      <c r="C319" s="19"/>
      <c r="D319" s="284" t="s">
        <v>12</v>
      </c>
      <c r="E319" s="284"/>
      <c r="F319" s="20"/>
      <c r="G319" s="92"/>
      <c r="H319" s="73"/>
    </row>
    <row r="320" spans="1:8" ht="15.75">
      <c r="A320" s="171" t="s">
        <v>69</v>
      </c>
      <c r="B320" s="122" t="s">
        <v>70</v>
      </c>
      <c r="C320" s="56">
        <v>300</v>
      </c>
      <c r="D320" s="24">
        <v>8.67</v>
      </c>
      <c r="E320" s="24">
        <v>14.61</v>
      </c>
      <c r="F320" s="24">
        <v>57.75</v>
      </c>
      <c r="G320" s="25">
        <v>396.16</v>
      </c>
      <c r="H320" s="73"/>
    </row>
    <row r="321" spans="1:8" ht="15.75">
      <c r="A321" s="154" t="s">
        <v>95</v>
      </c>
      <c r="B321" s="51" t="s">
        <v>68</v>
      </c>
      <c r="C321" s="233">
        <v>10</v>
      </c>
      <c r="D321" s="131">
        <v>0.08</v>
      </c>
      <c r="E321" s="131">
        <v>7.25</v>
      </c>
      <c r="F321" s="130">
        <v>0.13</v>
      </c>
      <c r="G321" s="129">
        <v>66</v>
      </c>
      <c r="H321" s="73"/>
    </row>
    <row r="322" spans="1:8" ht="15.75">
      <c r="A322" s="153" t="s">
        <v>56</v>
      </c>
      <c r="B322" s="50" t="s">
        <v>18</v>
      </c>
      <c r="C322" s="35">
        <v>205</v>
      </c>
      <c r="D322" s="51">
        <v>0.13</v>
      </c>
      <c r="E322" s="51">
        <v>0.02</v>
      </c>
      <c r="F322" s="51">
        <v>15.2</v>
      </c>
      <c r="G322" s="31">
        <v>62</v>
      </c>
      <c r="H322" s="73"/>
    </row>
    <row r="323" spans="1:8" ht="15.75">
      <c r="A323" s="152" t="s">
        <v>86</v>
      </c>
      <c r="B323" s="30" t="s">
        <v>20</v>
      </c>
      <c r="C323" s="232">
        <v>40</v>
      </c>
      <c r="D323" s="41">
        <v>3.75</v>
      </c>
      <c r="E323" s="41">
        <v>1.86</v>
      </c>
      <c r="F323" s="41">
        <v>17.47</v>
      </c>
      <c r="G323" s="25">
        <v>110</v>
      </c>
      <c r="H323" s="73"/>
    </row>
    <row r="324" spans="1:8" ht="15.75">
      <c r="A324" s="153"/>
      <c r="B324" s="32" t="s">
        <v>14</v>
      </c>
      <c r="C324" s="35">
        <f>SUM(C320:C323)</f>
        <v>555</v>
      </c>
      <c r="D324" s="34">
        <f>SUM(D320:D323)</f>
        <v>12.63</v>
      </c>
      <c r="E324" s="34">
        <f>SUM(E320:E323)</f>
        <v>23.74</v>
      </c>
      <c r="F324" s="34">
        <f>SUM(F320:F323)</f>
        <v>90.55</v>
      </c>
      <c r="G324" s="35">
        <f>SUM(G320:G323)</f>
        <v>634.1600000000001</v>
      </c>
      <c r="H324" s="73"/>
    </row>
    <row r="325" spans="1:8" ht="15.75">
      <c r="A325" s="154"/>
      <c r="B325" s="270" t="s">
        <v>146</v>
      </c>
      <c r="C325" s="271">
        <v>550</v>
      </c>
      <c r="D325" s="272" t="s">
        <v>147</v>
      </c>
      <c r="E325" s="272" t="s">
        <v>148</v>
      </c>
      <c r="F325" s="272" t="s">
        <v>149</v>
      </c>
      <c r="G325" s="272" t="s">
        <v>150</v>
      </c>
      <c r="H325" s="73"/>
    </row>
    <row r="326" spans="1:8" ht="15.75">
      <c r="A326" s="182"/>
      <c r="B326" s="83"/>
      <c r="C326" s="78"/>
      <c r="D326" s="79"/>
      <c r="E326" s="79"/>
      <c r="F326" s="79"/>
      <c r="G326" s="78"/>
      <c r="H326" s="73"/>
    </row>
    <row r="327" spans="1:8" ht="15.75">
      <c r="A327" s="183"/>
      <c r="B327" s="36"/>
      <c r="C327" s="37"/>
      <c r="D327" s="285" t="s">
        <v>11</v>
      </c>
      <c r="E327" s="286"/>
      <c r="F327" s="38"/>
      <c r="G327" s="37"/>
      <c r="H327" s="73"/>
    </row>
    <row r="328" spans="1:8" ht="15.75">
      <c r="A328" s="171" t="s">
        <v>72</v>
      </c>
      <c r="B328" s="30" t="s">
        <v>73</v>
      </c>
      <c r="C328" s="67">
        <v>100</v>
      </c>
      <c r="D328" s="39">
        <v>1.18</v>
      </c>
      <c r="E328" s="39">
        <v>5.067</v>
      </c>
      <c r="F328" s="39">
        <v>6.96</v>
      </c>
      <c r="G328" s="74">
        <v>78.33</v>
      </c>
      <c r="H328" s="73"/>
    </row>
    <row r="329" spans="1:8" ht="15.75">
      <c r="A329" s="170" t="s">
        <v>54</v>
      </c>
      <c r="B329" s="54" t="s">
        <v>50</v>
      </c>
      <c r="C329" s="134">
        <v>250</v>
      </c>
      <c r="D329" s="55">
        <v>2.75</v>
      </c>
      <c r="E329" s="55">
        <v>2.75</v>
      </c>
      <c r="F329" s="55">
        <v>3.22</v>
      </c>
      <c r="G329" s="93">
        <v>117.5</v>
      </c>
      <c r="H329" s="73"/>
    </row>
    <row r="330" spans="1:8" ht="15.75">
      <c r="A330" s="154" t="s">
        <v>78</v>
      </c>
      <c r="B330" s="52" t="s">
        <v>58</v>
      </c>
      <c r="C330" s="168">
        <v>100</v>
      </c>
      <c r="D330" s="51">
        <v>10.6</v>
      </c>
      <c r="E330" s="51">
        <v>5.1</v>
      </c>
      <c r="F330" s="51">
        <v>5.6</v>
      </c>
      <c r="G330" s="31">
        <v>112</v>
      </c>
      <c r="H330" s="73"/>
    </row>
    <row r="331" spans="1:8" ht="15.75">
      <c r="A331" s="235" t="s">
        <v>99</v>
      </c>
      <c r="B331" s="236" t="s">
        <v>128</v>
      </c>
      <c r="C331" s="135">
        <v>180</v>
      </c>
      <c r="D331" s="237">
        <v>13.85</v>
      </c>
      <c r="E331" s="237">
        <v>9</v>
      </c>
      <c r="F331" s="237">
        <v>48.06</v>
      </c>
      <c r="G331" s="238">
        <v>292.5</v>
      </c>
      <c r="H331" s="73"/>
    </row>
    <row r="332" spans="1:8" ht="15.75">
      <c r="A332" s="152" t="s">
        <v>118</v>
      </c>
      <c r="B332" s="155" t="s">
        <v>119</v>
      </c>
      <c r="C332" s="191">
        <v>200</v>
      </c>
      <c r="D332" s="234">
        <v>1</v>
      </c>
      <c r="E332" s="231">
        <v>0</v>
      </c>
      <c r="F332" s="231">
        <v>20.2</v>
      </c>
      <c r="G332" s="156">
        <v>84.8</v>
      </c>
      <c r="H332" s="73"/>
    </row>
    <row r="333" spans="1:8" ht="15.75">
      <c r="A333" s="172" t="s">
        <v>62</v>
      </c>
      <c r="B333" s="30" t="s">
        <v>20</v>
      </c>
      <c r="C333" s="232">
        <v>40</v>
      </c>
      <c r="D333" s="41">
        <v>3.75</v>
      </c>
      <c r="E333" s="41">
        <v>1.86</v>
      </c>
      <c r="F333" s="41">
        <v>17.47</v>
      </c>
      <c r="G333" s="25">
        <v>110</v>
      </c>
      <c r="H333" s="73"/>
    </row>
    <row r="334" spans="1:8" ht="15.75">
      <c r="A334" s="172" t="s">
        <v>71</v>
      </c>
      <c r="B334" s="41" t="s">
        <v>27</v>
      </c>
      <c r="C334" s="191">
        <v>40</v>
      </c>
      <c r="D334" s="41">
        <v>2.53</v>
      </c>
      <c r="E334" s="41">
        <v>0.45</v>
      </c>
      <c r="F334" s="41">
        <v>17.4</v>
      </c>
      <c r="G334" s="25">
        <v>87.6</v>
      </c>
      <c r="H334" s="73"/>
    </row>
    <row r="335" spans="1:8" ht="15.75">
      <c r="A335" s="179"/>
      <c r="B335" s="59" t="s">
        <v>14</v>
      </c>
      <c r="C335" s="46">
        <f>SUM(C328:C334)</f>
        <v>910</v>
      </c>
      <c r="D335" s="89">
        <f>SUM(D328:D334)</f>
        <v>35.66</v>
      </c>
      <c r="E335" s="89">
        <f>SUM(E328:E334)</f>
        <v>24.227</v>
      </c>
      <c r="F335" s="89">
        <f>SUM(F328:F334)</f>
        <v>118.91</v>
      </c>
      <c r="G335" s="46">
        <f>SUM(G328:G334)</f>
        <v>882.7299999999999</v>
      </c>
      <c r="H335" s="73"/>
    </row>
    <row r="336" spans="1:8" ht="15.75">
      <c r="A336" s="168"/>
      <c r="B336" s="146" t="s">
        <v>91</v>
      </c>
      <c r="C336" s="80">
        <v>800</v>
      </c>
      <c r="D336" s="147" t="s">
        <v>151</v>
      </c>
      <c r="E336" s="147" t="s">
        <v>152</v>
      </c>
      <c r="F336" s="147" t="s">
        <v>153</v>
      </c>
      <c r="G336" s="148" t="s">
        <v>154</v>
      </c>
      <c r="H336" s="73"/>
    </row>
    <row r="337" spans="1:8" ht="15.75">
      <c r="A337" s="171"/>
      <c r="B337" s="60" t="s">
        <v>15</v>
      </c>
      <c r="C337" s="25"/>
      <c r="D337" s="56">
        <f>D324+D335</f>
        <v>48.29</v>
      </c>
      <c r="E337" s="56">
        <f>E324+E335</f>
        <v>47.967</v>
      </c>
      <c r="F337" s="56">
        <f>F324+F335</f>
        <v>209.45999999999998</v>
      </c>
      <c r="G337" s="56">
        <f>G324+G335</f>
        <v>1516.8899999999999</v>
      </c>
      <c r="H337" s="73"/>
    </row>
    <row r="338" spans="1:8" ht="15.75">
      <c r="A338" s="109"/>
      <c r="B338" s="49" t="s">
        <v>57</v>
      </c>
      <c r="C338" s="61"/>
      <c r="D338" s="48" t="s">
        <v>158</v>
      </c>
      <c r="E338" s="48" t="s">
        <v>157</v>
      </c>
      <c r="F338" s="48" t="s">
        <v>156</v>
      </c>
      <c r="G338" s="48" t="s">
        <v>155</v>
      </c>
      <c r="H338" s="73"/>
    </row>
    <row r="339" spans="1:8" ht="15.75">
      <c r="A339" s="6"/>
      <c r="B339" s="49"/>
      <c r="C339" s="37"/>
      <c r="D339" s="48"/>
      <c r="E339" s="48"/>
      <c r="F339" s="48"/>
      <c r="G339" s="48"/>
      <c r="H339" s="73"/>
    </row>
    <row r="340" ht="15.75">
      <c r="H340" s="73"/>
    </row>
    <row r="341" spans="1:8" ht="15.75">
      <c r="A341" s="6"/>
      <c r="B341" s="49"/>
      <c r="C341" s="37"/>
      <c r="D341" s="48"/>
      <c r="E341" s="48"/>
      <c r="F341" s="48"/>
      <c r="G341" s="48"/>
      <c r="H341" s="73"/>
    </row>
    <row r="342" spans="1:8" ht="15.75">
      <c r="A342" s="6"/>
      <c r="B342" s="49"/>
      <c r="C342" s="37"/>
      <c r="D342" s="48"/>
      <c r="E342" s="48"/>
      <c r="F342" s="48"/>
      <c r="G342" s="48"/>
      <c r="H342" s="73"/>
    </row>
    <row r="343" spans="1:8" ht="15.75">
      <c r="A343" s="6"/>
      <c r="B343" s="49"/>
      <c r="C343" s="37"/>
      <c r="D343" s="48"/>
      <c r="E343" s="48"/>
      <c r="F343" s="48"/>
      <c r="G343" s="48"/>
      <c r="H343" s="73"/>
    </row>
    <row r="344" spans="1:8" ht="15.75">
      <c r="A344" s="6"/>
      <c r="B344" s="49"/>
      <c r="C344" s="37"/>
      <c r="D344" s="48"/>
      <c r="E344" s="48"/>
      <c r="F344" s="48"/>
      <c r="G344" s="48"/>
      <c r="H344" s="73"/>
    </row>
    <row r="345" spans="1:8" ht="15.75">
      <c r="A345" s="6"/>
      <c r="B345" s="49"/>
      <c r="C345" s="37"/>
      <c r="D345" s="48"/>
      <c r="E345" s="48"/>
      <c r="F345" s="48"/>
      <c r="G345" s="48"/>
      <c r="H345" s="73"/>
    </row>
    <row r="346" ht="15.75">
      <c r="H346" s="73"/>
    </row>
    <row r="347" ht="15.75">
      <c r="H347" s="73"/>
    </row>
    <row r="348" spans="1:8" ht="15.75">
      <c r="A348" s="6"/>
      <c r="B348" s="49"/>
      <c r="C348" s="37"/>
      <c r="D348" s="48"/>
      <c r="E348" s="48"/>
      <c r="F348" s="48"/>
      <c r="G348" s="48"/>
      <c r="H348" s="73"/>
    </row>
    <row r="349" spans="1:8" ht="15.75">
      <c r="A349" s="6"/>
      <c r="B349" s="49"/>
      <c r="C349" s="37"/>
      <c r="D349" s="48"/>
      <c r="E349" s="48"/>
      <c r="F349" s="48"/>
      <c r="G349" s="48"/>
      <c r="H349" s="73"/>
    </row>
    <row r="350" spans="1:8" ht="15.75">
      <c r="A350" s="98"/>
      <c r="B350" s="259"/>
      <c r="C350" s="116"/>
      <c r="D350" s="101"/>
      <c r="E350" s="101"/>
      <c r="F350" s="101"/>
      <c r="G350" s="61"/>
      <c r="H350" s="73"/>
    </row>
    <row r="351" spans="1:8" ht="15.75">
      <c r="A351" s="6"/>
      <c r="B351" s="49"/>
      <c r="C351" s="37"/>
      <c r="D351" s="48"/>
      <c r="E351" s="48"/>
      <c r="F351" s="48"/>
      <c r="G351" s="48"/>
      <c r="H351" s="73"/>
    </row>
    <row r="352" spans="1:8" ht="15.75">
      <c r="A352" s="6"/>
      <c r="B352" s="49"/>
      <c r="C352" s="37"/>
      <c r="D352" s="48"/>
      <c r="E352" s="48"/>
      <c r="F352" s="48"/>
      <c r="G352" s="48"/>
      <c r="H352" s="73"/>
    </row>
    <row r="353" spans="1:8" ht="15.75">
      <c r="A353" s="6"/>
      <c r="B353" s="5"/>
      <c r="C353" s="10"/>
      <c r="D353" s="117"/>
      <c r="E353" s="117"/>
      <c r="F353" s="117"/>
      <c r="G353" s="117"/>
      <c r="H353" s="73"/>
    </row>
    <row r="354" spans="1:8" ht="15.75">
      <c r="A354" s="6"/>
      <c r="B354" s="198" t="s">
        <v>22</v>
      </c>
      <c r="C354" s="10"/>
      <c r="D354" s="117"/>
      <c r="E354" s="199"/>
      <c r="F354" s="199" t="s">
        <v>81</v>
      </c>
      <c r="G354" s="117"/>
      <c r="H354" s="73"/>
    </row>
    <row r="355" spans="1:8" ht="15.75">
      <c r="A355" s="6"/>
      <c r="B355" s="198" t="s">
        <v>84</v>
      </c>
      <c r="C355" s="10"/>
      <c r="D355" s="117"/>
      <c r="E355" s="277" t="s">
        <v>82</v>
      </c>
      <c r="F355" s="277"/>
      <c r="G355" s="117"/>
      <c r="H355" s="73"/>
    </row>
    <row r="356" spans="1:8" ht="15.75">
      <c r="A356" s="6"/>
      <c r="B356" s="198" t="s">
        <v>25</v>
      </c>
      <c r="C356" s="10"/>
      <c r="D356" s="117"/>
      <c r="E356" s="200" t="s">
        <v>83</v>
      </c>
      <c r="F356" s="200"/>
      <c r="G356" s="117"/>
      <c r="H356" s="73"/>
    </row>
    <row r="357" spans="1:8" ht="15.75">
      <c r="A357" s="6"/>
      <c r="B357" s="198" t="s">
        <v>24</v>
      </c>
      <c r="C357" s="10"/>
      <c r="D357" s="117"/>
      <c r="E357" s="117"/>
      <c r="F357" s="117"/>
      <c r="G357" s="117"/>
      <c r="H357" s="73"/>
    </row>
    <row r="358" spans="1:8" ht="15.75">
      <c r="A358" s="6"/>
      <c r="B358" s="5"/>
      <c r="C358" s="10"/>
      <c r="D358" s="117"/>
      <c r="E358" s="117"/>
      <c r="F358" s="117"/>
      <c r="G358" s="117"/>
      <c r="H358" s="73"/>
    </row>
    <row r="359" spans="1:8" ht="15.75">
      <c r="A359" s="278" t="s">
        <v>138</v>
      </c>
      <c r="B359" s="278"/>
      <c r="C359" s="278"/>
      <c r="D359" s="278"/>
      <c r="E359" s="278"/>
      <c r="F359" s="278"/>
      <c r="G359" s="278"/>
      <c r="H359" s="73"/>
    </row>
    <row r="360" spans="1:8" ht="15.75">
      <c r="A360" s="102"/>
      <c r="B360" s="102"/>
      <c r="C360" s="102"/>
      <c r="D360" s="102"/>
      <c r="E360" s="103" t="s">
        <v>116</v>
      </c>
      <c r="F360" s="102"/>
      <c r="G360" s="102"/>
      <c r="H360" s="73"/>
    </row>
    <row r="361" spans="1:8" ht="15.75">
      <c r="A361" s="159" t="s">
        <v>0</v>
      </c>
      <c r="B361" s="12" t="s">
        <v>1</v>
      </c>
      <c r="C361" s="13" t="s">
        <v>2</v>
      </c>
      <c r="D361" s="279" t="s">
        <v>3</v>
      </c>
      <c r="E361" s="280"/>
      <c r="F361" s="281"/>
      <c r="G361" s="13" t="s">
        <v>4</v>
      </c>
      <c r="H361" s="73"/>
    </row>
    <row r="362" spans="1:8" ht="15.75">
      <c r="A362" s="160" t="s">
        <v>5</v>
      </c>
      <c r="B362" s="14"/>
      <c r="C362" s="15"/>
      <c r="D362" s="15" t="s">
        <v>6</v>
      </c>
      <c r="E362" s="15" t="s">
        <v>7</v>
      </c>
      <c r="F362" s="15" t="s">
        <v>8</v>
      </c>
      <c r="G362" s="14" t="s">
        <v>9</v>
      </c>
      <c r="H362" s="73"/>
    </row>
    <row r="363" spans="1:8" ht="15.75">
      <c r="A363" s="161">
        <v>1</v>
      </c>
      <c r="B363" s="16">
        <v>2</v>
      </c>
      <c r="C363" s="17">
        <v>3</v>
      </c>
      <c r="D363" s="16">
        <v>4</v>
      </c>
      <c r="E363" s="16">
        <v>5</v>
      </c>
      <c r="F363" s="16">
        <v>6</v>
      </c>
      <c r="G363" s="91">
        <v>7</v>
      </c>
      <c r="H363" s="73"/>
    </row>
    <row r="364" spans="1:8" ht="15.75">
      <c r="A364" s="162"/>
      <c r="B364" s="18"/>
      <c r="C364" s="19"/>
      <c r="D364" s="19"/>
      <c r="E364" s="19"/>
      <c r="F364" s="19"/>
      <c r="G364" s="92"/>
      <c r="H364" s="73"/>
    </row>
    <row r="365" spans="1:8" ht="15.75">
      <c r="A365" s="163"/>
      <c r="B365" s="18"/>
      <c r="C365" s="19"/>
      <c r="D365" s="284" t="s">
        <v>13</v>
      </c>
      <c r="E365" s="284"/>
      <c r="F365" s="20"/>
      <c r="G365" s="97"/>
      <c r="H365" s="73"/>
    </row>
    <row r="366" spans="1:8" ht="15.75">
      <c r="A366" s="171" t="s">
        <v>66</v>
      </c>
      <c r="B366" s="30" t="s">
        <v>126</v>
      </c>
      <c r="C366" s="255">
        <v>250</v>
      </c>
      <c r="D366" s="253">
        <v>8.306</v>
      </c>
      <c r="E366" s="58">
        <v>12.48</v>
      </c>
      <c r="F366" s="58">
        <v>55.88</v>
      </c>
      <c r="G366" s="25">
        <v>369.31</v>
      </c>
      <c r="H366" s="73"/>
    </row>
    <row r="367" spans="1:8" ht="15.75">
      <c r="A367" s="154" t="s">
        <v>64</v>
      </c>
      <c r="B367" s="150" t="s">
        <v>85</v>
      </c>
      <c r="C367" s="255">
        <v>100</v>
      </c>
      <c r="D367" s="254">
        <v>0.4</v>
      </c>
      <c r="E367" s="127">
        <v>0.4</v>
      </c>
      <c r="F367" s="127">
        <v>9.8</v>
      </c>
      <c r="G367" s="129">
        <v>44</v>
      </c>
      <c r="H367" s="73"/>
    </row>
    <row r="368" spans="1:8" ht="15.75">
      <c r="A368" s="256" t="s">
        <v>124</v>
      </c>
      <c r="B368" s="123" t="s">
        <v>19</v>
      </c>
      <c r="C368" s="255">
        <v>200</v>
      </c>
      <c r="D368" s="258">
        <v>0.07</v>
      </c>
      <c r="E368" s="258">
        <v>0.02</v>
      </c>
      <c r="F368" s="258">
        <v>15</v>
      </c>
      <c r="G368" s="257">
        <v>60</v>
      </c>
      <c r="H368" s="73"/>
    </row>
    <row r="369" spans="1:8" ht="15.75">
      <c r="A369" s="172" t="s">
        <v>62</v>
      </c>
      <c r="B369" s="41" t="s">
        <v>10</v>
      </c>
      <c r="C369" s="191">
        <v>30</v>
      </c>
      <c r="D369" s="157">
        <v>2.43</v>
      </c>
      <c r="E369" s="157">
        <v>0.3</v>
      </c>
      <c r="F369" s="157">
        <v>14.64</v>
      </c>
      <c r="G369" s="156">
        <v>72.6</v>
      </c>
      <c r="H369" s="73"/>
    </row>
    <row r="370" spans="1:8" ht="15.75">
      <c r="A370" s="153"/>
      <c r="B370" s="32" t="s">
        <v>14</v>
      </c>
      <c r="C370" s="53">
        <f>SUM(C366:C369)</f>
        <v>580</v>
      </c>
      <c r="D370" s="34">
        <f>SUM(D366:D369)</f>
        <v>11.206</v>
      </c>
      <c r="E370" s="34">
        <f>SUM(E366:E369)</f>
        <v>13.200000000000001</v>
      </c>
      <c r="F370" s="34">
        <f>SUM(F366:F369)</f>
        <v>95.32000000000001</v>
      </c>
      <c r="G370" s="35">
        <f>G369+G368+G367+G366</f>
        <v>545.91</v>
      </c>
      <c r="H370" s="73"/>
    </row>
    <row r="371" spans="1:8" ht="15.75">
      <c r="A371" s="154"/>
      <c r="B371" s="270" t="s">
        <v>146</v>
      </c>
      <c r="C371" s="271">
        <v>550</v>
      </c>
      <c r="D371" s="272" t="s">
        <v>147</v>
      </c>
      <c r="E371" s="272" t="s">
        <v>148</v>
      </c>
      <c r="F371" s="272" t="s">
        <v>149</v>
      </c>
      <c r="G371" s="272" t="s">
        <v>150</v>
      </c>
      <c r="H371" s="73"/>
    </row>
    <row r="372" spans="1:8" ht="15.75">
      <c r="A372" s="182"/>
      <c r="B372" s="83"/>
      <c r="C372" s="84"/>
      <c r="D372" s="79"/>
      <c r="E372" s="79"/>
      <c r="F372" s="79"/>
      <c r="G372" s="78"/>
      <c r="H372" s="73"/>
    </row>
    <row r="373" spans="1:8" ht="15.75">
      <c r="A373" s="183"/>
      <c r="B373" s="36"/>
      <c r="C373" s="37"/>
      <c r="D373" s="282" t="s">
        <v>11</v>
      </c>
      <c r="E373" s="283"/>
      <c r="F373" s="38"/>
      <c r="G373" s="37"/>
      <c r="H373" s="73"/>
    </row>
    <row r="374" spans="1:8" ht="15.75">
      <c r="A374" s="152" t="s">
        <v>102</v>
      </c>
      <c r="B374" s="155" t="s">
        <v>103</v>
      </c>
      <c r="C374" s="241">
        <v>100</v>
      </c>
      <c r="D374" s="240">
        <v>0.58</v>
      </c>
      <c r="E374" s="240">
        <v>0.08</v>
      </c>
      <c r="F374" s="240">
        <v>1.58</v>
      </c>
      <c r="G374" s="239">
        <v>10</v>
      </c>
      <c r="H374" s="73"/>
    </row>
    <row r="375" spans="1:8" ht="15.75">
      <c r="A375" s="242" t="s">
        <v>105</v>
      </c>
      <c r="B375" s="243" t="s">
        <v>104</v>
      </c>
      <c r="C375" s="56">
        <v>250</v>
      </c>
      <c r="D375" s="244">
        <v>2.5</v>
      </c>
      <c r="E375" s="244">
        <v>3</v>
      </c>
      <c r="F375" s="245">
        <v>18.25</v>
      </c>
      <c r="G375" s="125">
        <v>113</v>
      </c>
      <c r="H375" s="73"/>
    </row>
    <row r="376" spans="1:8" ht="15.75">
      <c r="A376" s="171" t="s">
        <v>74</v>
      </c>
      <c r="B376" s="136" t="s">
        <v>75</v>
      </c>
      <c r="C376" s="137">
        <v>100</v>
      </c>
      <c r="D376" s="24">
        <v>8.697</v>
      </c>
      <c r="E376" s="24">
        <v>8.133</v>
      </c>
      <c r="F376" s="24">
        <v>2.836</v>
      </c>
      <c r="G376" s="25">
        <v>119</v>
      </c>
      <c r="H376" s="73"/>
    </row>
    <row r="377" spans="1:8" ht="15.75">
      <c r="A377" s="152" t="s">
        <v>96</v>
      </c>
      <c r="B377" s="249" t="s">
        <v>98</v>
      </c>
      <c r="C377" s="197">
        <v>180</v>
      </c>
      <c r="D377" s="234">
        <v>6.88</v>
      </c>
      <c r="E377" s="250">
        <v>7.3</v>
      </c>
      <c r="F377" s="250">
        <v>38.35</v>
      </c>
      <c r="G377" s="195">
        <v>246.6</v>
      </c>
      <c r="H377" s="73"/>
    </row>
    <row r="378" spans="1:8" ht="15.75">
      <c r="A378" s="171" t="s">
        <v>52</v>
      </c>
      <c r="B378" s="41" t="s">
        <v>28</v>
      </c>
      <c r="C378" s="56">
        <v>200</v>
      </c>
      <c r="D378" s="41">
        <v>0.1</v>
      </c>
      <c r="E378" s="41">
        <v>0.2</v>
      </c>
      <c r="F378" s="41">
        <v>27.5</v>
      </c>
      <c r="G378" s="25">
        <v>112.7</v>
      </c>
      <c r="H378" s="73"/>
    </row>
    <row r="379" spans="1:8" ht="15.75">
      <c r="A379" s="172" t="s">
        <v>62</v>
      </c>
      <c r="B379" s="41" t="s">
        <v>10</v>
      </c>
      <c r="C379" s="232">
        <v>40</v>
      </c>
      <c r="D379" s="41">
        <v>3.75</v>
      </c>
      <c r="E379" s="41">
        <v>1.86</v>
      </c>
      <c r="F379" s="41">
        <v>17.47</v>
      </c>
      <c r="G379" s="25">
        <v>110</v>
      </c>
      <c r="H379" s="73"/>
    </row>
    <row r="380" spans="1:8" ht="15.75">
      <c r="A380" s="152" t="s">
        <v>131</v>
      </c>
      <c r="B380" s="30" t="s">
        <v>132</v>
      </c>
      <c r="C380" s="191">
        <v>50</v>
      </c>
      <c r="D380" s="41">
        <v>3.16</v>
      </c>
      <c r="E380" s="41">
        <v>0.56</v>
      </c>
      <c r="F380" s="41">
        <v>21.75</v>
      </c>
      <c r="G380" s="25">
        <v>109.5</v>
      </c>
      <c r="H380" s="73"/>
    </row>
    <row r="381" spans="1:8" ht="15.75">
      <c r="A381" s="172" t="s">
        <v>110</v>
      </c>
      <c r="B381" s="41" t="s">
        <v>159</v>
      </c>
      <c r="C381" s="42" t="s">
        <v>160</v>
      </c>
      <c r="D381" s="24">
        <v>2</v>
      </c>
      <c r="E381" s="24">
        <v>4</v>
      </c>
      <c r="F381" s="24">
        <v>10.5</v>
      </c>
      <c r="G381" s="25">
        <v>126</v>
      </c>
      <c r="H381" s="73"/>
    </row>
    <row r="382" spans="1:8" ht="15.75">
      <c r="A382" s="185"/>
      <c r="B382" s="7" t="s">
        <v>14</v>
      </c>
      <c r="C382" s="246">
        <f>SUM(C374:C381)</f>
        <v>920</v>
      </c>
      <c r="D382" s="63">
        <f>SUM(D374:D381)</f>
        <v>27.667</v>
      </c>
      <c r="E382" s="63">
        <f>SUM(E374:E381)</f>
        <v>25.132999999999996</v>
      </c>
      <c r="F382" s="90">
        <f>SUM(F374:F381)</f>
        <v>138.236</v>
      </c>
      <c r="G382" s="43">
        <f>SUM(G374:G381)</f>
        <v>946.8000000000001</v>
      </c>
      <c r="H382" s="73"/>
    </row>
    <row r="383" spans="1:8" ht="15.75">
      <c r="A383" s="168"/>
      <c r="B383" s="146" t="s">
        <v>91</v>
      </c>
      <c r="C383" s="80">
        <v>800</v>
      </c>
      <c r="D383" s="147" t="s">
        <v>151</v>
      </c>
      <c r="E383" s="147" t="s">
        <v>152</v>
      </c>
      <c r="F383" s="147" t="s">
        <v>153</v>
      </c>
      <c r="G383" s="148" t="s">
        <v>154</v>
      </c>
      <c r="H383" s="73"/>
    </row>
    <row r="384" spans="1:8" ht="15.75">
      <c r="A384" s="173"/>
      <c r="B384" s="57" t="s">
        <v>15</v>
      </c>
      <c r="C384" s="46"/>
      <c r="D384" s="46">
        <f>D370+D382</f>
        <v>38.873000000000005</v>
      </c>
      <c r="E384" s="46">
        <f>E370+E382</f>
        <v>38.333</v>
      </c>
      <c r="F384" s="46">
        <f>F370+F382</f>
        <v>233.55599999999998</v>
      </c>
      <c r="G384" s="46">
        <f>G370+G382</f>
        <v>1492.71</v>
      </c>
      <c r="H384" s="73"/>
    </row>
    <row r="385" spans="1:8" ht="15.75">
      <c r="A385" s="162"/>
      <c r="B385" s="49" t="s">
        <v>57</v>
      </c>
      <c r="C385" s="48"/>
      <c r="D385" s="48" t="s">
        <v>158</v>
      </c>
      <c r="E385" s="48" t="s">
        <v>157</v>
      </c>
      <c r="F385" s="48" t="s">
        <v>156</v>
      </c>
      <c r="G385" s="48" t="s">
        <v>155</v>
      </c>
      <c r="H385" s="73"/>
    </row>
    <row r="386" spans="1:8" ht="15.75">
      <c r="A386" s="6"/>
      <c r="B386" s="5"/>
      <c r="C386" s="10"/>
      <c r="D386" s="11"/>
      <c r="E386" s="11"/>
      <c r="F386" s="11"/>
      <c r="G386" s="11"/>
      <c r="H386" s="73"/>
    </row>
    <row r="387" spans="1:8" ht="15.75">
      <c r="A387" s="6"/>
      <c r="B387" s="49"/>
      <c r="C387" s="37"/>
      <c r="D387" s="48"/>
      <c r="E387" s="48"/>
      <c r="F387" s="48"/>
      <c r="G387" s="48"/>
      <c r="H387" s="73"/>
    </row>
    <row r="388" ht="15.75">
      <c r="H388" s="73"/>
    </row>
    <row r="389" spans="1:8" ht="15.75">
      <c r="A389" s="6"/>
      <c r="B389" s="49"/>
      <c r="C389" s="37"/>
      <c r="D389" s="48"/>
      <c r="E389" s="48"/>
      <c r="F389" s="48"/>
      <c r="G389" s="48"/>
      <c r="H389" s="73"/>
    </row>
    <row r="390" spans="1:8" ht="15.75">
      <c r="A390" s="6"/>
      <c r="B390" s="49"/>
      <c r="C390" s="37"/>
      <c r="D390" s="48"/>
      <c r="E390" s="48"/>
      <c r="F390" s="48"/>
      <c r="G390" s="48"/>
      <c r="H390" s="73"/>
    </row>
    <row r="391" spans="1:8" ht="15.75">
      <c r="A391" s="6"/>
      <c r="B391" s="49"/>
      <c r="C391" s="37"/>
      <c r="D391" s="48"/>
      <c r="E391" s="48"/>
      <c r="F391" s="48"/>
      <c r="G391" s="48"/>
      <c r="H391" s="73"/>
    </row>
    <row r="392" spans="1:8" ht="15.75">
      <c r="A392" s="6"/>
      <c r="B392" s="49"/>
      <c r="C392" s="37"/>
      <c r="D392" s="48"/>
      <c r="E392" s="48"/>
      <c r="F392" s="48"/>
      <c r="G392" s="48"/>
      <c r="H392" s="73"/>
    </row>
    <row r="393" spans="1:8" ht="15.75">
      <c r="A393" s="6"/>
      <c r="B393" s="49"/>
      <c r="C393" s="37"/>
      <c r="D393" s="48"/>
      <c r="E393" s="48"/>
      <c r="F393" s="48"/>
      <c r="G393" s="48"/>
      <c r="H393" s="73"/>
    </row>
    <row r="394" spans="1:8" ht="15.75">
      <c r="A394" s="6"/>
      <c r="B394" s="49"/>
      <c r="C394" s="37"/>
      <c r="D394" s="48"/>
      <c r="E394" s="48"/>
      <c r="F394" s="48"/>
      <c r="G394" s="48"/>
      <c r="H394" s="73"/>
    </row>
    <row r="395" spans="1:8" ht="15.75">
      <c r="A395" s="6"/>
      <c r="B395" s="49"/>
      <c r="C395" s="37"/>
      <c r="D395" s="48"/>
      <c r="E395" s="48"/>
      <c r="F395" s="48"/>
      <c r="G395" s="48"/>
      <c r="H395" s="73"/>
    </row>
    <row r="396" spans="1:8" ht="15.75">
      <c r="A396" s="6"/>
      <c r="B396" s="49"/>
      <c r="C396" s="37"/>
      <c r="D396" s="48"/>
      <c r="E396" s="48"/>
      <c r="F396" s="48"/>
      <c r="G396" s="48"/>
      <c r="H396" s="73"/>
    </row>
    <row r="397" spans="1:8" ht="15.75">
      <c r="A397" s="6"/>
      <c r="B397" s="49"/>
      <c r="C397" s="37"/>
      <c r="D397" s="48"/>
      <c r="E397" s="48"/>
      <c r="F397" s="48"/>
      <c r="G397" s="48"/>
      <c r="H397" s="73"/>
    </row>
    <row r="398" spans="1:8" ht="15.75">
      <c r="A398" s="6"/>
      <c r="B398" s="49"/>
      <c r="C398" s="37"/>
      <c r="D398" s="48"/>
      <c r="E398" s="48"/>
      <c r="F398" s="48"/>
      <c r="G398" s="48"/>
      <c r="H398" s="73"/>
    </row>
    <row r="399" spans="1:8" ht="15.75">
      <c r="A399" s="6"/>
      <c r="B399" s="49"/>
      <c r="C399" s="37"/>
      <c r="D399" s="48"/>
      <c r="E399" s="48"/>
      <c r="F399" s="48"/>
      <c r="G399" s="48"/>
      <c r="H399" s="73"/>
    </row>
    <row r="400" spans="1:8" ht="15.75">
      <c r="A400" s="6"/>
      <c r="B400" s="5"/>
      <c r="C400" s="10"/>
      <c r="D400" s="11"/>
      <c r="E400" s="11"/>
      <c r="F400" s="11"/>
      <c r="G400" s="11"/>
      <c r="H400" s="73"/>
    </row>
    <row r="401" spans="1:8" ht="15.75">
      <c r="A401" s="6"/>
      <c r="B401" s="198" t="s">
        <v>22</v>
      </c>
      <c r="C401" s="10"/>
      <c r="D401" s="11"/>
      <c r="E401" s="199"/>
      <c r="F401" s="199" t="s">
        <v>81</v>
      </c>
      <c r="G401" s="11"/>
      <c r="H401" s="73"/>
    </row>
    <row r="402" spans="1:8" ht="15.75">
      <c r="A402" s="6"/>
      <c r="B402" s="198" t="s">
        <v>84</v>
      </c>
      <c r="C402" s="10"/>
      <c r="D402" s="11"/>
      <c r="E402" s="277" t="s">
        <v>82</v>
      </c>
      <c r="F402" s="277"/>
      <c r="G402" s="11"/>
      <c r="H402" s="73"/>
    </row>
    <row r="403" spans="1:8" ht="15.75">
      <c r="A403" s="6"/>
      <c r="B403" s="198" t="s">
        <v>25</v>
      </c>
      <c r="C403" s="10"/>
      <c r="D403" s="11"/>
      <c r="E403" s="200" t="s">
        <v>83</v>
      </c>
      <c r="F403" s="200"/>
      <c r="G403" s="11"/>
      <c r="H403" s="73"/>
    </row>
    <row r="404" spans="1:8" ht="15.75">
      <c r="A404" s="6"/>
      <c r="B404" s="198" t="s">
        <v>24</v>
      </c>
      <c r="C404" s="10"/>
      <c r="D404" s="11"/>
      <c r="E404" s="11"/>
      <c r="F404" s="11"/>
      <c r="G404" s="11"/>
      <c r="H404" s="73"/>
    </row>
    <row r="405" spans="1:8" ht="15.75">
      <c r="A405" s="6"/>
      <c r="B405" s="5"/>
      <c r="C405" s="10"/>
      <c r="D405" s="11"/>
      <c r="E405" s="11"/>
      <c r="F405" s="11"/>
      <c r="G405" s="11"/>
      <c r="H405" s="73"/>
    </row>
    <row r="406" spans="1:8" ht="15.75">
      <c r="A406" s="6"/>
      <c r="B406" s="5"/>
      <c r="C406" s="10"/>
      <c r="D406" s="11"/>
      <c r="E406" s="11"/>
      <c r="F406" s="11"/>
      <c r="G406" s="11"/>
      <c r="H406" s="73"/>
    </row>
    <row r="407" spans="1:8" ht="15.75">
      <c r="A407" s="278" t="s">
        <v>137</v>
      </c>
      <c r="B407" s="278"/>
      <c r="C407" s="278"/>
      <c r="D407" s="278"/>
      <c r="E407" s="278"/>
      <c r="F407" s="278"/>
      <c r="G407" s="278"/>
      <c r="H407" s="73"/>
    </row>
    <row r="408" spans="1:8" ht="15.75">
      <c r="A408" s="6"/>
      <c r="B408" s="5"/>
      <c r="C408" s="10"/>
      <c r="D408" s="11"/>
      <c r="E408" s="38" t="s">
        <v>115</v>
      </c>
      <c r="F408" s="11"/>
      <c r="G408" s="11"/>
      <c r="H408" s="73"/>
    </row>
    <row r="409" spans="1:8" ht="15.75">
      <c r="A409" s="159" t="s">
        <v>0</v>
      </c>
      <c r="B409" s="12" t="s">
        <v>1</v>
      </c>
      <c r="C409" s="13" t="s">
        <v>2</v>
      </c>
      <c r="D409" s="279" t="s">
        <v>3</v>
      </c>
      <c r="E409" s="280"/>
      <c r="F409" s="281"/>
      <c r="G409" s="13" t="s">
        <v>4</v>
      </c>
      <c r="H409" s="73"/>
    </row>
    <row r="410" spans="1:8" ht="15.75">
      <c r="A410" s="160" t="s">
        <v>5</v>
      </c>
      <c r="B410" s="14"/>
      <c r="C410" s="15"/>
      <c r="D410" s="15" t="s">
        <v>6</v>
      </c>
      <c r="E410" s="15" t="s">
        <v>7</v>
      </c>
      <c r="F410" s="15" t="s">
        <v>8</v>
      </c>
      <c r="G410" s="15" t="s">
        <v>9</v>
      </c>
      <c r="H410" s="73"/>
    </row>
    <row r="411" spans="1:8" ht="15.75">
      <c r="A411" s="161">
        <v>1</v>
      </c>
      <c r="B411" s="16">
        <v>2</v>
      </c>
      <c r="C411" s="17">
        <v>3</v>
      </c>
      <c r="D411" s="16">
        <v>4</v>
      </c>
      <c r="E411" s="16">
        <v>5</v>
      </c>
      <c r="F411" s="16">
        <v>6</v>
      </c>
      <c r="G411" s="91">
        <v>7</v>
      </c>
      <c r="H411" s="73"/>
    </row>
    <row r="412" spans="1:8" ht="15.75">
      <c r="A412" s="162"/>
      <c r="B412" s="18"/>
      <c r="C412" s="19"/>
      <c r="D412" s="19"/>
      <c r="E412" s="19"/>
      <c r="F412" s="19"/>
      <c r="G412" s="96"/>
      <c r="H412" s="73"/>
    </row>
    <row r="413" spans="1:8" ht="15.75">
      <c r="A413" s="163"/>
      <c r="B413" s="18"/>
      <c r="C413" s="19"/>
      <c r="D413" s="284" t="s">
        <v>12</v>
      </c>
      <c r="E413" s="284"/>
      <c r="F413" s="20"/>
      <c r="G413" s="97"/>
      <c r="H413" s="73"/>
    </row>
    <row r="414" spans="1:8" ht="15.75">
      <c r="A414" s="152" t="s">
        <v>108</v>
      </c>
      <c r="B414" s="155" t="s">
        <v>109</v>
      </c>
      <c r="C414" s="191">
        <v>300</v>
      </c>
      <c r="D414" s="157">
        <v>10.44</v>
      </c>
      <c r="E414" s="157">
        <v>11.376</v>
      </c>
      <c r="F414" s="157">
        <v>35.57</v>
      </c>
      <c r="G414" s="156">
        <v>203.04</v>
      </c>
      <c r="H414" s="73"/>
    </row>
    <row r="415" spans="1:8" ht="15.75">
      <c r="A415" s="152" t="s">
        <v>89</v>
      </c>
      <c r="B415" s="155" t="s">
        <v>90</v>
      </c>
      <c r="C415" s="191">
        <v>200</v>
      </c>
      <c r="D415" s="157">
        <v>4.07</v>
      </c>
      <c r="E415" s="157">
        <v>3.54</v>
      </c>
      <c r="F415" s="157">
        <v>17.58</v>
      </c>
      <c r="G415" s="156">
        <v>118.6</v>
      </c>
      <c r="H415" s="73"/>
    </row>
    <row r="416" spans="1:8" ht="15.75">
      <c r="A416" s="154" t="s">
        <v>95</v>
      </c>
      <c r="B416" s="51" t="s">
        <v>68</v>
      </c>
      <c r="C416" s="233">
        <v>10</v>
      </c>
      <c r="D416" s="131">
        <v>0.08</v>
      </c>
      <c r="E416" s="131">
        <v>7.25</v>
      </c>
      <c r="F416" s="130">
        <v>0.13</v>
      </c>
      <c r="G416" s="129">
        <v>66</v>
      </c>
      <c r="H416" s="73"/>
    </row>
    <row r="417" spans="1:8" ht="15.75">
      <c r="A417" s="152" t="s">
        <v>110</v>
      </c>
      <c r="B417" s="155" t="s">
        <v>111</v>
      </c>
      <c r="C417" s="191">
        <v>30</v>
      </c>
      <c r="D417" s="157">
        <v>4.35</v>
      </c>
      <c r="E417" s="157">
        <v>16.95</v>
      </c>
      <c r="F417" s="157">
        <v>15.6</v>
      </c>
      <c r="G417" s="156">
        <v>117</v>
      </c>
      <c r="H417" s="73"/>
    </row>
    <row r="418" spans="1:8" ht="15.75">
      <c r="A418" s="172" t="s">
        <v>62</v>
      </c>
      <c r="B418" s="41" t="s">
        <v>10</v>
      </c>
      <c r="C418" s="232">
        <v>40</v>
      </c>
      <c r="D418" s="41">
        <v>3.75</v>
      </c>
      <c r="E418" s="41">
        <v>1.86</v>
      </c>
      <c r="F418" s="41">
        <v>17.47</v>
      </c>
      <c r="G418" s="25">
        <v>110</v>
      </c>
      <c r="H418" s="73"/>
    </row>
    <row r="419" spans="1:8" ht="15.75">
      <c r="A419" s="154"/>
      <c r="B419" s="32" t="s">
        <v>14</v>
      </c>
      <c r="C419" s="128">
        <f>SUM(C414:C418)</f>
        <v>580</v>
      </c>
      <c r="D419" s="34">
        <f>SUM(D414:D418)</f>
        <v>22.689999999999998</v>
      </c>
      <c r="E419" s="34">
        <f>SUM(E414:E418)</f>
        <v>40.976</v>
      </c>
      <c r="F419" s="34">
        <f>SUM(F414:F418)</f>
        <v>86.35</v>
      </c>
      <c r="G419" s="35">
        <f>SUM(G414:G418)</f>
        <v>614.64</v>
      </c>
      <c r="H419" s="73"/>
    </row>
    <row r="420" spans="1:8" ht="15.75">
      <c r="A420" s="154"/>
      <c r="B420" s="270" t="s">
        <v>146</v>
      </c>
      <c r="C420" s="271">
        <v>550</v>
      </c>
      <c r="D420" s="272" t="s">
        <v>147</v>
      </c>
      <c r="E420" s="272" t="s">
        <v>148</v>
      </c>
      <c r="F420" s="272" t="s">
        <v>149</v>
      </c>
      <c r="G420" s="272" t="s">
        <v>150</v>
      </c>
      <c r="H420" s="73"/>
    </row>
    <row r="421" spans="1:8" ht="15.75">
      <c r="A421" s="98"/>
      <c r="B421" s="99"/>
      <c r="C421" s="100"/>
      <c r="D421" s="101"/>
      <c r="E421" s="101"/>
      <c r="F421" s="101"/>
      <c r="G421" s="61"/>
      <c r="H421" s="73"/>
    </row>
    <row r="422" spans="1:8" ht="15.75">
      <c r="A422" s="6"/>
      <c r="B422" s="36"/>
      <c r="C422" s="37"/>
      <c r="D422" s="282" t="s">
        <v>11</v>
      </c>
      <c r="E422" s="283"/>
      <c r="F422" s="38"/>
      <c r="G422" s="37"/>
      <c r="H422" s="73"/>
    </row>
    <row r="423" spans="1:8" ht="15.75">
      <c r="A423" s="171" t="s">
        <v>130</v>
      </c>
      <c r="B423" s="30" t="s">
        <v>133</v>
      </c>
      <c r="C423" s="67">
        <v>100</v>
      </c>
      <c r="D423" s="248">
        <v>0.084</v>
      </c>
      <c r="E423" s="248">
        <v>0.084</v>
      </c>
      <c r="F423" s="248">
        <v>5.066</v>
      </c>
      <c r="G423" s="262">
        <v>12</v>
      </c>
      <c r="H423" s="73"/>
    </row>
    <row r="424" spans="1:8" ht="15.75">
      <c r="A424" s="242" t="s">
        <v>135</v>
      </c>
      <c r="B424" s="243" t="s">
        <v>136</v>
      </c>
      <c r="C424" s="56">
        <v>200</v>
      </c>
      <c r="D424" s="244">
        <v>1.92</v>
      </c>
      <c r="E424" s="244">
        <v>6.16</v>
      </c>
      <c r="F424" s="245">
        <v>10.48</v>
      </c>
      <c r="G424" s="125">
        <v>105.2</v>
      </c>
      <c r="H424" s="73"/>
    </row>
    <row r="425" spans="1:8" ht="15.75">
      <c r="A425" s="260" t="s">
        <v>129</v>
      </c>
      <c r="B425" s="261" t="s">
        <v>127</v>
      </c>
      <c r="C425" s="255">
        <v>100</v>
      </c>
      <c r="D425" s="258">
        <v>6.96</v>
      </c>
      <c r="E425" s="258">
        <v>16.11</v>
      </c>
      <c r="F425" s="258">
        <v>11.61</v>
      </c>
      <c r="G425" s="257">
        <v>223</v>
      </c>
      <c r="H425" s="73"/>
    </row>
    <row r="426" spans="1:8" ht="15.75">
      <c r="A426" s="260" t="s">
        <v>99</v>
      </c>
      <c r="B426" s="261" t="s">
        <v>134</v>
      </c>
      <c r="C426" s="255">
        <v>150</v>
      </c>
      <c r="D426" s="258">
        <v>6.84</v>
      </c>
      <c r="E426" s="258">
        <v>9.19</v>
      </c>
      <c r="F426" s="258">
        <v>39.23</v>
      </c>
      <c r="G426" s="257">
        <v>267</v>
      </c>
      <c r="H426" s="73"/>
    </row>
    <row r="427" spans="1:8" ht="15.75">
      <c r="A427" s="152" t="s">
        <v>106</v>
      </c>
      <c r="B427" s="155" t="s">
        <v>16</v>
      </c>
      <c r="C427" s="191">
        <v>200</v>
      </c>
      <c r="D427" s="157">
        <v>0.6</v>
      </c>
      <c r="E427" s="157">
        <v>0</v>
      </c>
      <c r="F427" s="157">
        <v>31.4</v>
      </c>
      <c r="G427" s="156">
        <v>124</v>
      </c>
      <c r="H427" s="73"/>
    </row>
    <row r="428" spans="1:8" ht="15.75">
      <c r="A428" s="172" t="s">
        <v>62</v>
      </c>
      <c r="B428" s="41" t="s">
        <v>10</v>
      </c>
      <c r="C428" s="232">
        <v>40</v>
      </c>
      <c r="D428" s="41">
        <v>3.75</v>
      </c>
      <c r="E428" s="41">
        <v>1.86</v>
      </c>
      <c r="F428" s="41">
        <v>17.47</v>
      </c>
      <c r="G428" s="25">
        <v>110</v>
      </c>
      <c r="H428" s="73"/>
    </row>
    <row r="429" spans="1:8" ht="15.75">
      <c r="A429" s="172" t="s">
        <v>71</v>
      </c>
      <c r="B429" s="41" t="s">
        <v>27</v>
      </c>
      <c r="C429" s="191">
        <v>40</v>
      </c>
      <c r="D429" s="41">
        <v>2.53</v>
      </c>
      <c r="E429" s="41">
        <v>0.45</v>
      </c>
      <c r="F429" s="41">
        <v>17.4</v>
      </c>
      <c r="G429" s="25">
        <v>87.6</v>
      </c>
      <c r="H429" s="73"/>
    </row>
    <row r="430" spans="1:8" ht="15.75">
      <c r="A430" s="186"/>
      <c r="B430" s="7" t="s">
        <v>14</v>
      </c>
      <c r="C430" s="246">
        <f>SUM(C423:C429)</f>
        <v>830</v>
      </c>
      <c r="D430" s="94">
        <f>SUM(D423:D429)</f>
        <v>22.684</v>
      </c>
      <c r="E430" s="94">
        <f>SUM(E423:E429)</f>
        <v>33.854</v>
      </c>
      <c r="F430" s="94">
        <f>SUM(F423:F429)</f>
        <v>132.656</v>
      </c>
      <c r="G430" s="43">
        <f>SUM(G423:G429)</f>
        <v>928.8000000000001</v>
      </c>
      <c r="H430" s="73"/>
    </row>
    <row r="431" spans="1:8" ht="15.75">
      <c r="A431" s="168"/>
      <c r="B431" s="146" t="s">
        <v>91</v>
      </c>
      <c r="C431" s="80">
        <v>800</v>
      </c>
      <c r="D431" s="147" t="s">
        <v>151</v>
      </c>
      <c r="E431" s="147" t="s">
        <v>152</v>
      </c>
      <c r="F431" s="147" t="s">
        <v>153</v>
      </c>
      <c r="G431" s="148" t="s">
        <v>154</v>
      </c>
      <c r="H431" s="73"/>
    </row>
    <row r="432" spans="1:8" ht="15.75">
      <c r="A432" s="173"/>
      <c r="B432" s="44" t="s">
        <v>15</v>
      </c>
      <c r="C432" s="45"/>
      <c r="D432" s="46">
        <f>D419+D430</f>
        <v>45.373999999999995</v>
      </c>
      <c r="E432" s="46">
        <f>E419+E430</f>
        <v>74.83</v>
      </c>
      <c r="F432" s="46">
        <f>F419+F430</f>
        <v>219.006</v>
      </c>
      <c r="G432" s="46">
        <f>G419+G430</f>
        <v>1543.44</v>
      </c>
      <c r="H432" s="73"/>
    </row>
    <row r="433" spans="1:8" ht="15.75">
      <c r="A433" s="6"/>
      <c r="B433" s="47"/>
      <c r="C433" s="37"/>
      <c r="D433" s="48"/>
      <c r="E433" s="48"/>
      <c r="F433" s="48"/>
      <c r="G433" s="48"/>
      <c r="H433" s="73"/>
    </row>
    <row r="434" spans="1:8" ht="15.75">
      <c r="A434" s="6"/>
      <c r="B434" s="49" t="s">
        <v>57</v>
      </c>
      <c r="C434" s="37"/>
      <c r="D434" s="48" t="s">
        <v>158</v>
      </c>
      <c r="E434" s="48" t="s">
        <v>157</v>
      </c>
      <c r="F434" s="48" t="s">
        <v>156</v>
      </c>
      <c r="G434" s="48" t="s">
        <v>155</v>
      </c>
      <c r="H434" s="73"/>
    </row>
    <row r="435" spans="1:8" ht="15.75">
      <c r="A435" s="6"/>
      <c r="B435" s="22"/>
      <c r="C435" s="8"/>
      <c r="D435" s="11"/>
      <c r="E435" s="11"/>
      <c r="F435" s="11"/>
      <c r="G435" s="11"/>
      <c r="H435" s="73"/>
    </row>
    <row r="436" spans="1:8" ht="15.75">
      <c r="A436" s="6"/>
      <c r="B436" s="49"/>
      <c r="C436" s="37"/>
      <c r="D436" s="48"/>
      <c r="E436" s="48"/>
      <c r="F436" s="48"/>
      <c r="G436" s="48"/>
      <c r="H436" s="73"/>
    </row>
    <row r="437" spans="1:8" ht="15.75">
      <c r="A437" s="6"/>
      <c r="B437" s="49"/>
      <c r="C437" s="37"/>
      <c r="D437" s="48"/>
      <c r="E437" s="48"/>
      <c r="F437" s="48"/>
      <c r="G437" s="48"/>
      <c r="H437" s="73"/>
    </row>
    <row r="438" spans="1:8" ht="15.75">
      <c r="A438" s="6"/>
      <c r="B438" s="49"/>
      <c r="C438" s="37"/>
      <c r="D438" s="48"/>
      <c r="E438" s="48"/>
      <c r="F438" s="48"/>
      <c r="G438" s="48"/>
      <c r="H438" s="73"/>
    </row>
    <row r="439" spans="1:8" ht="15.75">
      <c r="A439" s="6"/>
      <c r="B439" s="49"/>
      <c r="C439" s="37"/>
      <c r="D439" s="48"/>
      <c r="E439" s="48"/>
      <c r="F439" s="48"/>
      <c r="G439" s="48"/>
      <c r="H439" s="73"/>
    </row>
    <row r="440" spans="1:8" ht="15.75">
      <c r="A440" s="6"/>
      <c r="B440" s="49"/>
      <c r="C440" s="37"/>
      <c r="D440" s="48"/>
      <c r="E440" s="48"/>
      <c r="F440" s="48"/>
      <c r="G440" s="48"/>
      <c r="H440" s="73"/>
    </row>
    <row r="441" spans="1:8" ht="15.75">
      <c r="A441" s="6"/>
      <c r="B441" s="49"/>
      <c r="C441" s="37"/>
      <c r="D441" s="48"/>
      <c r="E441" s="48"/>
      <c r="F441" s="48"/>
      <c r="G441" s="48"/>
      <c r="H441" s="73"/>
    </row>
    <row r="442" spans="1:8" ht="15.75">
      <c r="A442" s="6"/>
      <c r="B442" s="49"/>
      <c r="C442" s="37"/>
      <c r="D442" s="48"/>
      <c r="E442" s="48"/>
      <c r="F442" s="48"/>
      <c r="G442" s="48"/>
      <c r="H442" s="73"/>
    </row>
    <row r="443" spans="1:8" ht="15.75">
      <c r="A443" s="6"/>
      <c r="B443" s="49"/>
      <c r="C443" s="37"/>
      <c r="D443" s="48"/>
      <c r="E443" s="48"/>
      <c r="F443" s="48"/>
      <c r="G443" s="48"/>
      <c r="H443" s="73"/>
    </row>
    <row r="444" spans="1:8" ht="15.75">
      <c r="A444" s="6"/>
      <c r="B444" s="49"/>
      <c r="C444" s="37"/>
      <c r="D444" s="48"/>
      <c r="E444" s="48"/>
      <c r="F444" s="48"/>
      <c r="G444" s="48"/>
      <c r="H444" s="73"/>
    </row>
    <row r="445" spans="1:8" ht="15.75">
      <c r="A445" s="6"/>
      <c r="B445" s="49"/>
      <c r="C445" s="37"/>
      <c r="D445" s="48"/>
      <c r="E445" s="48"/>
      <c r="F445" s="48"/>
      <c r="G445" s="48"/>
      <c r="H445" s="73"/>
    </row>
    <row r="446" spans="1:8" ht="15.75">
      <c r="A446" s="6"/>
      <c r="B446" s="49"/>
      <c r="C446" s="37"/>
      <c r="D446" s="48"/>
      <c r="E446" s="48"/>
      <c r="F446" s="48"/>
      <c r="G446" s="48"/>
      <c r="H446" s="73"/>
    </row>
    <row r="447" spans="1:8" ht="15.75">
      <c r="A447" s="6"/>
      <c r="B447" s="49"/>
      <c r="C447" s="37"/>
      <c r="D447" s="48"/>
      <c r="E447" s="48"/>
      <c r="F447" s="48"/>
      <c r="G447" s="48"/>
      <c r="H447" s="73"/>
    </row>
    <row r="448" spans="1:8" ht="15.75">
      <c r="A448" s="6"/>
      <c r="B448" s="49"/>
      <c r="C448" s="37"/>
      <c r="D448" s="48"/>
      <c r="E448" s="48"/>
      <c r="F448" s="48"/>
      <c r="G448" s="48"/>
      <c r="H448" s="73"/>
    </row>
    <row r="449" spans="1:8" ht="15.75">
      <c r="A449" s="6"/>
      <c r="B449" s="49"/>
      <c r="C449" s="37"/>
      <c r="D449" s="48"/>
      <c r="E449" s="48"/>
      <c r="F449" s="48"/>
      <c r="G449" s="48"/>
      <c r="H449" s="73"/>
    </row>
    <row r="450" spans="1:8" ht="15.75">
      <c r="A450" s="6"/>
      <c r="B450" s="49"/>
      <c r="C450" s="37"/>
      <c r="D450" s="48"/>
      <c r="E450" s="48"/>
      <c r="F450" s="48"/>
      <c r="G450" s="48"/>
      <c r="H450" s="73"/>
    </row>
    <row r="451" spans="2:8" ht="15.75">
      <c r="B451" s="23"/>
      <c r="C451" s="8"/>
      <c r="D451" s="11"/>
      <c r="E451" s="11"/>
      <c r="F451" s="11"/>
      <c r="G451" s="11"/>
      <c r="H451" s="73"/>
    </row>
    <row r="452" spans="1:8" ht="15.75">
      <c r="A452" s="6"/>
      <c r="B452" s="47" t="s">
        <v>37</v>
      </c>
      <c r="C452" s="10"/>
      <c r="D452" s="11"/>
      <c r="E452" s="11"/>
      <c r="F452" s="11"/>
      <c r="G452" s="11"/>
      <c r="H452" s="2"/>
    </row>
    <row r="453" spans="1:7" ht="15">
      <c r="A453" s="173"/>
      <c r="B453" s="211" t="s">
        <v>38</v>
      </c>
      <c r="C453" s="212" t="s">
        <v>46</v>
      </c>
      <c r="D453" s="279" t="s">
        <v>3</v>
      </c>
      <c r="E453" s="280"/>
      <c r="F453" s="281"/>
      <c r="G453" s="13" t="s">
        <v>4</v>
      </c>
    </row>
    <row r="454" spans="1:7" ht="15">
      <c r="A454" s="187"/>
      <c r="B454" s="21"/>
      <c r="C454" s="87"/>
      <c r="D454" s="15" t="s">
        <v>6</v>
      </c>
      <c r="E454" s="15" t="s">
        <v>7</v>
      </c>
      <c r="F454" s="15" t="s">
        <v>8</v>
      </c>
      <c r="G454" s="15" t="s">
        <v>9</v>
      </c>
    </row>
    <row r="455" spans="1:7" ht="15">
      <c r="A455" s="187">
        <v>1</v>
      </c>
      <c r="B455" s="21">
        <v>2</v>
      </c>
      <c r="C455" s="86">
        <v>3</v>
      </c>
      <c r="D455" s="85">
        <v>4</v>
      </c>
      <c r="E455" s="85">
        <v>5</v>
      </c>
      <c r="F455" s="85">
        <v>6</v>
      </c>
      <c r="G455" s="85">
        <v>7</v>
      </c>
    </row>
    <row r="456" spans="1:7" ht="15">
      <c r="A456" s="300" t="s">
        <v>39</v>
      </c>
      <c r="B456" s="213" t="s">
        <v>41</v>
      </c>
      <c r="C456" s="214">
        <f>C419+C370+C324+C274+C228+C190+C152+C116+C80+C47</f>
        <v>5700</v>
      </c>
      <c r="D456" s="215">
        <f>D190+D152+D116+D80+D47</f>
        <v>79.916</v>
      </c>
      <c r="E456" s="215">
        <f>E190+E152+E116+E80+E47</f>
        <v>119.12599999999999</v>
      </c>
      <c r="F456" s="211">
        <f>F190+F152+F116+F80+F47</f>
        <v>462.73</v>
      </c>
      <c r="G456" s="211">
        <f>G419+G370+G324+G274+G228+G190+G152+G116+G80+G47</f>
        <v>6115.360000000001</v>
      </c>
    </row>
    <row r="457" spans="1:7" ht="15">
      <c r="A457" s="301"/>
      <c r="B457" s="213" t="s">
        <v>59</v>
      </c>
      <c r="C457" s="275">
        <f>C456/10</f>
        <v>570</v>
      </c>
      <c r="D457" s="211">
        <f>D456/5</f>
        <v>15.9832</v>
      </c>
      <c r="E457" s="211">
        <f>E456/5</f>
        <v>23.8252</v>
      </c>
      <c r="F457" s="211">
        <f>F456/5</f>
        <v>92.546</v>
      </c>
      <c r="G457" s="211">
        <f>G456/10</f>
        <v>611.5360000000001</v>
      </c>
    </row>
    <row r="458" spans="1:9" ht="15">
      <c r="A458" s="164"/>
      <c r="B458" s="216"/>
      <c r="C458" s="216"/>
      <c r="D458" s="272" t="s">
        <v>147</v>
      </c>
      <c r="E458" s="272" t="s">
        <v>148</v>
      </c>
      <c r="F458" s="272" t="s">
        <v>149</v>
      </c>
      <c r="G458" s="272" t="s">
        <v>150</v>
      </c>
      <c r="H458" s="1"/>
      <c r="I458" s="1"/>
    </row>
    <row r="459" spans="1:7" ht="15">
      <c r="A459" s="295" t="s">
        <v>40</v>
      </c>
      <c r="B459" s="213" t="s">
        <v>41</v>
      </c>
      <c r="C459" s="217">
        <f>C430+C382+C335+C284+C239+C201+C164+C128+C90+C58</f>
        <v>8767</v>
      </c>
      <c r="D459" s="218">
        <f>D201+D190+D164+D128+D90+D58</f>
        <v>148.487</v>
      </c>
      <c r="E459" s="218">
        <f>E201+E164+E128+E90+E58</f>
        <v>123.464</v>
      </c>
      <c r="F459" s="218">
        <f>F201+F164+F128+F90+F58</f>
        <v>610.702</v>
      </c>
      <c r="G459" s="219">
        <f>G430+G382+G335+G284+G239+G201+G164+G128+G90+G58</f>
        <v>8811.53</v>
      </c>
    </row>
    <row r="460" spans="1:8" ht="15">
      <c r="A460" s="296"/>
      <c r="B460" s="213" t="s">
        <v>59</v>
      </c>
      <c r="C460" s="276">
        <f>C459/10</f>
        <v>876.7</v>
      </c>
      <c r="D460" s="220">
        <f>D459/5</f>
        <v>29.6974</v>
      </c>
      <c r="E460" s="220">
        <f>E459/5</f>
        <v>24.6928</v>
      </c>
      <c r="F460" s="220">
        <f>F459/5</f>
        <v>122.1404</v>
      </c>
      <c r="G460" s="220">
        <f>G459/10</f>
        <v>881.153</v>
      </c>
      <c r="H460" s="1"/>
    </row>
    <row r="461" spans="1:8" ht="15.75">
      <c r="A461" s="165" t="s">
        <v>42</v>
      </c>
      <c r="B461" s="221"/>
      <c r="C461" s="222"/>
      <c r="D461" s="148" t="s">
        <v>151</v>
      </c>
      <c r="E461" s="148" t="s">
        <v>152</v>
      </c>
      <c r="F461" s="148" t="s">
        <v>153</v>
      </c>
      <c r="G461" s="148" t="s">
        <v>154</v>
      </c>
      <c r="H461" s="1"/>
    </row>
    <row r="462" spans="1:8" ht="15">
      <c r="A462" s="288" t="s">
        <v>48</v>
      </c>
      <c r="B462" s="223" t="s">
        <v>41</v>
      </c>
      <c r="C462" s="224"/>
      <c r="D462" s="188">
        <f>D203+D166+D130+D92+D60</f>
        <v>215.877</v>
      </c>
      <c r="E462" s="188">
        <f>E456+E459</f>
        <v>242.58999999999997</v>
      </c>
      <c r="F462" s="188">
        <f>F456+F459</f>
        <v>1073.432</v>
      </c>
      <c r="G462" s="264">
        <f>G459+G456</f>
        <v>14926.890000000001</v>
      </c>
      <c r="H462" s="1"/>
    </row>
    <row r="463" spans="1:8" ht="21.75" customHeight="1">
      <c r="A463" s="289"/>
      <c r="B463" s="213" t="s">
        <v>59</v>
      </c>
      <c r="C463" s="225"/>
      <c r="D463" s="226">
        <f>D462/5</f>
        <v>43.1754</v>
      </c>
      <c r="E463" s="226">
        <f>E462/5</f>
        <v>48.517999999999994</v>
      </c>
      <c r="F463" s="226">
        <f>F462/5</f>
        <v>214.6864</v>
      </c>
      <c r="G463" s="226">
        <f>G462/10</f>
        <v>1492.689</v>
      </c>
      <c r="H463" s="1"/>
    </row>
    <row r="464" spans="1:7" ht="15.75">
      <c r="A464" s="6"/>
      <c r="B464" s="49" t="s">
        <v>57</v>
      </c>
      <c r="C464" s="37"/>
      <c r="D464" s="48" t="s">
        <v>158</v>
      </c>
      <c r="E464" s="48" t="s">
        <v>157</v>
      </c>
      <c r="F464" s="48" t="s">
        <v>156</v>
      </c>
      <c r="G464" s="48" t="s">
        <v>155</v>
      </c>
    </row>
    <row r="465" spans="1:7" ht="15.75">
      <c r="A465" s="6"/>
      <c r="B465" s="36"/>
      <c r="C465" s="37"/>
      <c r="D465" s="227"/>
      <c r="E465" s="227"/>
      <c r="F465" s="227"/>
      <c r="G465" s="227"/>
    </row>
    <row r="466" spans="1:8" ht="15">
      <c r="A466" s="290" t="s">
        <v>30</v>
      </c>
      <c r="B466" s="291"/>
      <c r="C466" s="291"/>
      <c r="D466" s="291"/>
      <c r="E466" s="291"/>
      <c r="F466" s="291"/>
      <c r="G466" s="291"/>
      <c r="H466" s="75"/>
    </row>
    <row r="467" spans="1:8" ht="28.5" customHeight="1">
      <c r="A467" s="290" t="s">
        <v>31</v>
      </c>
      <c r="B467" s="291"/>
      <c r="C467" s="291"/>
      <c r="D467" s="291"/>
      <c r="E467" s="291"/>
      <c r="F467" s="291"/>
      <c r="G467" s="291"/>
      <c r="H467" s="75"/>
    </row>
    <row r="468" spans="1:8" ht="15">
      <c r="A468" s="306" t="s">
        <v>32</v>
      </c>
      <c r="B468" s="307"/>
      <c r="C468" s="307"/>
      <c r="D468" s="307"/>
      <c r="E468" s="307"/>
      <c r="F468" s="307"/>
      <c r="G468" s="307"/>
      <c r="H468" s="75"/>
    </row>
    <row r="469" spans="1:8" ht="15">
      <c r="A469" s="290" t="s">
        <v>33</v>
      </c>
      <c r="B469" s="307"/>
      <c r="C469" s="307"/>
      <c r="D469" s="307"/>
      <c r="E469" s="307"/>
      <c r="F469" s="307"/>
      <c r="G469" s="307"/>
      <c r="H469" s="307"/>
    </row>
    <row r="470" spans="1:7" ht="15.75">
      <c r="A470" s="109"/>
      <c r="B470" s="99"/>
      <c r="C470" s="61"/>
      <c r="D470" s="61"/>
      <c r="E470" s="61"/>
      <c r="F470" s="61"/>
      <c r="G470" s="61"/>
    </row>
    <row r="471" spans="1:7" ht="15.75">
      <c r="A471" s="109"/>
      <c r="B471" s="99"/>
      <c r="C471" s="61"/>
      <c r="D471" s="61"/>
      <c r="E471" s="61"/>
      <c r="F471" s="61"/>
      <c r="G471" s="61"/>
    </row>
    <row r="472" spans="1:7" ht="15.75">
      <c r="A472" s="109"/>
      <c r="B472" s="99"/>
      <c r="C472" s="228"/>
      <c r="D472" s="229"/>
      <c r="E472" s="229"/>
      <c r="F472" s="229"/>
      <c r="G472" s="229"/>
    </row>
    <row r="473" spans="1:7" ht="15.75">
      <c r="A473" s="189"/>
      <c r="B473" s="99"/>
      <c r="C473" s="228"/>
      <c r="D473" s="229"/>
      <c r="E473" s="229"/>
      <c r="F473" s="229"/>
      <c r="G473" s="229"/>
    </row>
    <row r="474" spans="1:7" ht="15.75">
      <c r="A474" s="189"/>
      <c r="B474" s="99"/>
      <c r="C474" s="228"/>
      <c r="D474" s="229"/>
      <c r="E474" s="229"/>
      <c r="F474" s="229"/>
      <c r="G474" s="229"/>
    </row>
    <row r="475" spans="1:7" ht="15.75">
      <c r="A475" s="6"/>
      <c r="B475" s="36"/>
      <c r="C475" s="37"/>
      <c r="D475" s="37"/>
      <c r="E475" s="37"/>
      <c r="F475" s="37"/>
      <c r="G475" s="37"/>
    </row>
    <row r="476" spans="1:7" ht="15.75">
      <c r="A476" s="109"/>
      <c r="B476" s="99"/>
      <c r="C476" s="61"/>
      <c r="D476" s="61"/>
      <c r="E476" s="61"/>
      <c r="F476" s="61"/>
      <c r="G476" s="61"/>
    </row>
    <row r="477" spans="1:7" ht="15.75">
      <c r="A477" s="109"/>
      <c r="B477" s="99"/>
      <c r="C477" s="61"/>
      <c r="D477" s="61"/>
      <c r="E477" s="61"/>
      <c r="F477" s="61"/>
      <c r="G477" s="61"/>
    </row>
    <row r="478" spans="1:7" ht="15.75">
      <c r="A478" s="109"/>
      <c r="B478" s="99"/>
      <c r="C478" s="61"/>
      <c r="D478" s="61"/>
      <c r="E478" s="61"/>
      <c r="F478" s="61"/>
      <c r="G478" s="61"/>
    </row>
    <row r="479" spans="1:7" ht="15.75">
      <c r="A479" s="109"/>
      <c r="B479" s="99"/>
      <c r="C479" s="61"/>
      <c r="D479" s="61"/>
      <c r="E479" s="61"/>
      <c r="F479" s="61"/>
      <c r="G479" s="61"/>
    </row>
    <row r="480" spans="1:7" ht="15.75">
      <c r="A480" s="109"/>
      <c r="B480" s="99"/>
      <c r="C480" s="61"/>
      <c r="D480" s="61"/>
      <c r="E480" s="61"/>
      <c r="F480" s="61"/>
      <c r="G480" s="61"/>
    </row>
    <row r="481" spans="1:7" ht="15.75">
      <c r="A481" s="109"/>
      <c r="B481" s="99"/>
      <c r="C481" s="61"/>
      <c r="D481" s="61"/>
      <c r="E481" s="61"/>
      <c r="F481" s="61"/>
      <c r="G481" s="61"/>
    </row>
    <row r="482" spans="1:7" ht="15.75">
      <c r="A482" s="189"/>
      <c r="B482" s="99"/>
      <c r="C482" s="228"/>
      <c r="D482" s="61"/>
      <c r="E482" s="61"/>
      <c r="F482" s="61"/>
      <c r="G482" s="61"/>
    </row>
    <row r="483" spans="1:7" ht="15.75">
      <c r="A483" s="190"/>
      <c r="B483" s="36"/>
      <c r="C483" s="230"/>
      <c r="D483" s="227"/>
      <c r="E483" s="227"/>
      <c r="F483" s="227"/>
      <c r="G483" s="227"/>
    </row>
    <row r="484" spans="1:7" ht="15.75">
      <c r="A484" s="6"/>
      <c r="B484" s="36"/>
      <c r="C484" s="230"/>
      <c r="D484" s="227"/>
      <c r="E484" s="227"/>
      <c r="F484" s="227"/>
      <c r="G484" s="227"/>
    </row>
    <row r="485" spans="1:7" ht="15.75">
      <c r="A485" s="6"/>
      <c r="B485" s="36"/>
      <c r="C485" s="230"/>
      <c r="D485" s="227"/>
      <c r="E485" s="227"/>
      <c r="F485" s="227"/>
      <c r="G485" s="227"/>
    </row>
    <row r="486" spans="1:7" ht="15.75">
      <c r="A486" s="6"/>
      <c r="B486" s="36"/>
      <c r="C486" s="230"/>
      <c r="D486" s="227"/>
      <c r="E486" s="227"/>
      <c r="F486" s="227"/>
      <c r="G486" s="227"/>
    </row>
  </sheetData>
  <sheetProtection/>
  <mergeCells count="69">
    <mergeCell ref="D155:E155"/>
    <mergeCell ref="D193:E193"/>
    <mergeCell ref="E3:F3"/>
    <mergeCell ref="B9:G9"/>
    <mergeCell ref="B10:G10"/>
    <mergeCell ref="A105:G105"/>
    <mergeCell ref="E30:F30"/>
    <mergeCell ref="E65:F65"/>
    <mergeCell ref="A140:G140"/>
    <mergeCell ref="D142:F142"/>
    <mergeCell ref="A15:G15"/>
    <mergeCell ref="A16:H16"/>
    <mergeCell ref="A21:G21"/>
    <mergeCell ref="D37:F37"/>
    <mergeCell ref="D107:F107"/>
    <mergeCell ref="D83:E83"/>
    <mergeCell ref="E99:F99"/>
    <mergeCell ref="D119:E119"/>
    <mergeCell ref="A468:G468"/>
    <mergeCell ref="A469:H469"/>
    <mergeCell ref="D453:F453"/>
    <mergeCell ref="A466:G466"/>
    <mergeCell ref="A69:G69"/>
    <mergeCell ref="D71:F71"/>
    <mergeCell ref="A179:G179"/>
    <mergeCell ref="D181:F181"/>
    <mergeCell ref="D185:E185"/>
    <mergeCell ref="A456:A457"/>
    <mergeCell ref="A14:H14"/>
    <mergeCell ref="A35:G35"/>
    <mergeCell ref="A20:F20"/>
    <mergeCell ref="D41:E41"/>
    <mergeCell ref="D75:E75"/>
    <mergeCell ref="D50:E50"/>
    <mergeCell ref="E211:F211"/>
    <mergeCell ref="A216:G216"/>
    <mergeCell ref="D218:F218"/>
    <mergeCell ref="A462:A463"/>
    <mergeCell ref="A467:G467"/>
    <mergeCell ref="B11:G11"/>
    <mergeCell ref="B12:G12"/>
    <mergeCell ref="A459:A460"/>
    <mergeCell ref="D111:E111"/>
    <mergeCell ref="D146:E146"/>
    <mergeCell ref="A13:H13"/>
    <mergeCell ref="E136:F136"/>
    <mergeCell ref="E174:F174"/>
    <mergeCell ref="D222:E222"/>
    <mergeCell ref="D231:E231"/>
    <mergeCell ref="E259:F259"/>
    <mergeCell ref="A263:G263"/>
    <mergeCell ref="D265:F265"/>
    <mergeCell ref="D269:E269"/>
    <mergeCell ref="D277:E277"/>
    <mergeCell ref="E307:F307"/>
    <mergeCell ref="A313:G313"/>
    <mergeCell ref="D315:F315"/>
    <mergeCell ref="D319:E319"/>
    <mergeCell ref="D327:E327"/>
    <mergeCell ref="E355:F355"/>
    <mergeCell ref="A359:G359"/>
    <mergeCell ref="D361:F361"/>
    <mergeCell ref="D422:E422"/>
    <mergeCell ref="D365:E365"/>
    <mergeCell ref="D373:E373"/>
    <mergeCell ref="E402:F402"/>
    <mergeCell ref="A407:G407"/>
    <mergeCell ref="D409:F409"/>
    <mergeCell ref="D413:E4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rowBreaks count="8" manualBreakCount="8">
    <brk id="62" max="255" man="1"/>
    <brk id="94" max="255" man="1"/>
    <brk id="132" max="255" man="1"/>
    <brk id="171" max="255" man="1"/>
    <brk id="208" max="255" man="1"/>
    <brk id="256" max="255" man="1"/>
    <brk id="338" max="255" man="1"/>
    <brk id="3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вероника давыдова</cp:lastModifiedBy>
  <cp:lastPrinted>2022-05-20T07:50:07Z</cp:lastPrinted>
  <dcterms:created xsi:type="dcterms:W3CDTF">2014-11-19T14:12:38Z</dcterms:created>
  <dcterms:modified xsi:type="dcterms:W3CDTF">2022-06-07T10:21:38Z</dcterms:modified>
  <cp:category/>
  <cp:version/>
  <cp:contentType/>
  <cp:contentStatus/>
</cp:coreProperties>
</file>